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330" activeTab="0"/>
  </bookViews>
  <sheets>
    <sheet name="Ангарск" sheetId="1" r:id="rId1"/>
    <sheet name="Мегет" sheetId="2" r:id="rId2"/>
    <sheet name="Одинск" sheetId="3" r:id="rId3"/>
    <sheet name="Савватеевка" sheetId="4" r:id="rId4"/>
  </sheets>
  <definedNames>
    <definedName name="_xlnm.Print_Area" localSheetId="0">'Ангарск'!$A$1:$J$216</definedName>
    <definedName name="_xlnm.Print_Area" localSheetId="1">'Мегет'!$A$1:$J$200</definedName>
    <definedName name="_xlnm.Print_Area" localSheetId="2">'Одинск'!$A$1:$J$98</definedName>
    <definedName name="_xlnm.Print_Area" localSheetId="3">'Савватеевка'!$A$1:$J$172</definedName>
  </definedNames>
  <calcPr fullCalcOnLoad="1"/>
</workbook>
</file>

<file path=xl/sharedStrings.xml><?xml version="1.0" encoding="utf-8"?>
<sst xmlns="http://schemas.openxmlformats.org/spreadsheetml/2006/main" count="1630" uniqueCount="462">
  <si>
    <t>№ п/п</t>
  </si>
  <si>
    <t xml:space="preserve"> Тариф, руб./ед. изм.</t>
  </si>
  <si>
    <t>с ВДГО</t>
  </si>
  <si>
    <t>от 4-х до 5-ти этажей</t>
  </si>
  <si>
    <t>до 3-х этажей</t>
  </si>
  <si>
    <t>за 1 кв. м</t>
  </si>
  <si>
    <t>Гкал</t>
  </si>
  <si>
    <t>куб. м на 1 чел. в мес.</t>
  </si>
  <si>
    <t>куб. м</t>
  </si>
  <si>
    <t>(с НДС)</t>
  </si>
  <si>
    <t>Газоснабжение</t>
  </si>
  <si>
    <t>куб. м в мес. на 1 чел.</t>
  </si>
  <si>
    <t>Сжиженный газ</t>
  </si>
  <si>
    <t>Электроэнергия</t>
  </si>
  <si>
    <t>Городские населенные пункты</t>
  </si>
  <si>
    <t>кВт.ч</t>
  </si>
  <si>
    <t>Сельские населенные пункты</t>
  </si>
  <si>
    <t>И.В. Тимофеева</t>
  </si>
  <si>
    <t>кг в мес. на 1 чел.</t>
  </si>
  <si>
    <t>3</t>
  </si>
  <si>
    <t>5</t>
  </si>
  <si>
    <t>5.1</t>
  </si>
  <si>
    <t>2</t>
  </si>
  <si>
    <t>2.1</t>
  </si>
  <si>
    <t>4</t>
  </si>
  <si>
    <t>Не предусмотрен</t>
  </si>
  <si>
    <t>Дата введения тарифа/размера платы, реквизиты нормативных или муниципальных правовых актов</t>
  </si>
  <si>
    <t>Дата введения нормативов потребления, реквизиты нормативных правовых актов</t>
  </si>
  <si>
    <t>Наименование коммунальных услуг/Категории благоустройства</t>
  </si>
  <si>
    <t>Размер платы, руб. за кв. м в мес.</t>
  </si>
  <si>
    <t>без ВДГО*</t>
  </si>
  <si>
    <t xml:space="preserve">Наименование услуг </t>
  </si>
  <si>
    <t>Раздел II Коммунальные услуги</t>
  </si>
  <si>
    <t>* ВДГО - внутридомовое газовое оборудование</t>
  </si>
  <si>
    <t>Раздел I Содержание и ремонт жилого помещения в многоквартирных домах, наем жилого помещения</t>
  </si>
  <si>
    <t>Единица измерения</t>
  </si>
  <si>
    <t>руб. с 1 чел. в месяц</t>
  </si>
  <si>
    <t>(зависит от фактического расхода)</t>
  </si>
  <si>
    <t>2.2</t>
  </si>
  <si>
    <t>Капитальный ремонт общего имущества в многоквартирных домах</t>
  </si>
  <si>
    <t>Многоквартирный дом, оборудованный внутридомовой инженерной системой электроснабжения, с печным отоплением, с количеством этажей от 1 до 3</t>
  </si>
  <si>
    <t>(НДС не облагается)</t>
  </si>
  <si>
    <t>Твердое топливо (дрова)</t>
  </si>
  <si>
    <t>Индивидуальные и многоквартирные жилые дома</t>
  </si>
  <si>
    <t>Зависит от фактического расхода</t>
  </si>
  <si>
    <t>Норматив расхода не предусмотрен</t>
  </si>
  <si>
    <t>Горячее водоснабжение (Филиал "Иркутский ОРТПЦ" ФГУП "РТРС")</t>
  </si>
  <si>
    <t>Холодное водоснабжение (Филиал "Иркутский ОРТПЦ" ФГУП "РТРС")</t>
  </si>
  <si>
    <t>Водоотведение (Филиал "Иркутский ОРТПЦ" ФГУП "РТРС")</t>
  </si>
  <si>
    <t>Норматив потребления в жилом помещении (индивидуальное потребление)</t>
  </si>
  <si>
    <t xml:space="preserve">Размер платы за 1 кв. м общей площади жилых                  помещений в месяц, руб. </t>
  </si>
  <si>
    <t>с 01.01.2014</t>
  </si>
  <si>
    <t>с 01.07.2013</t>
  </si>
  <si>
    <t>с 01.02.2013</t>
  </si>
  <si>
    <t>Дома типовых серий в благоустроенном жилищном фонде, оборудованные лифтами и мусоропроводами</t>
  </si>
  <si>
    <t>Дома типовых серий в благоустроенном жилищном фонде, оборудованные мусоропроводами</t>
  </si>
  <si>
    <t>Дома типовых серий в благоустроенном жилищном фонде, не оборудованные лифтами и мусоропроводами, в том числе:</t>
  </si>
  <si>
    <t xml:space="preserve"> 4.1</t>
  </si>
  <si>
    <t xml:space="preserve"> 4.2</t>
  </si>
  <si>
    <t xml:space="preserve">Тарифы, нормативы и размеры платы за жилищно-коммунальные услуги, оказываемые населению города Ангарска, </t>
  </si>
  <si>
    <r>
      <t xml:space="preserve">(с НДС, </t>
    </r>
    <r>
      <rPr>
        <b/>
        <i/>
        <sz val="12"/>
        <rFont val="Times New Roman"/>
        <family val="1"/>
      </rPr>
      <t>групп.  устан.)</t>
    </r>
    <r>
      <rPr>
        <sz val="12"/>
        <rFont val="Times New Roman"/>
        <family val="1"/>
      </rPr>
      <t xml:space="preserve">         </t>
    </r>
  </si>
  <si>
    <r>
      <t xml:space="preserve">5,4 </t>
    </r>
    <r>
      <rPr>
        <sz val="10"/>
        <rFont val="Times New Roman"/>
        <family val="1"/>
      </rPr>
      <t xml:space="preserve">(приготовление пищи с использованием газовых плит)  </t>
    </r>
    <r>
      <rPr>
        <sz val="12"/>
        <rFont val="Times New Roman"/>
        <family val="1"/>
      </rPr>
      <t xml:space="preserve">                  8,1                   </t>
    </r>
    <r>
      <rPr>
        <sz val="10"/>
        <rFont val="Times New Roman"/>
        <family val="1"/>
      </rPr>
      <t xml:space="preserve">(подогрев воды с использованием газового нагревателя)                       </t>
    </r>
    <r>
      <rPr>
        <sz val="12"/>
        <rFont val="Times New Roman"/>
        <family val="1"/>
      </rPr>
      <t xml:space="preserve">2,37                  </t>
    </r>
    <r>
      <rPr>
        <sz val="10"/>
        <rFont val="Times New Roman"/>
        <family val="1"/>
      </rPr>
      <t>(подогрев воды с использованием газовых плит)</t>
    </r>
  </si>
  <si>
    <t>Начальник отдела цен и тарифов КЭФ администрации АГО</t>
  </si>
  <si>
    <t>Размер платы за 1 чел. в мес. Индивидуальное потребление</t>
  </si>
  <si>
    <t>Многоквартирные и жилые дома, не имеющие оборудования лифтов и мусоропроводов (без газоснабжения)</t>
  </si>
  <si>
    <t>Дома, в которых отсутствует один из элементов благоустройства, в том числе:</t>
  </si>
  <si>
    <t>Аварийный** и неблагоустроенный жилищный фонд</t>
  </si>
  <si>
    <t>** аварийный жилищный фонд - жилищный фонд признанный таковым в соответствии с действующим законодательством</t>
  </si>
  <si>
    <t>с 01.01.2016</t>
  </si>
  <si>
    <t>Без учета работ по сбору и вывозу жидких бытовых отходов</t>
  </si>
  <si>
    <t>С учетом работ по сбору и вывозу жидких бытовых отходов</t>
  </si>
  <si>
    <t>Дома типовых серий в благоустроенном жилищном фонде, оборудованные лифтами, с неработающими мусоропроводами</t>
  </si>
  <si>
    <t>Холодное водоснабжение (гарантирующая организация - МУП АГО "Ангарский Водоканал")</t>
  </si>
  <si>
    <t>Водоотведение (гарантирующая организация - МУП АГО "Ангарский Водоканал")</t>
  </si>
  <si>
    <t>Холодное водоснабжение (МУП АГО "Ангарский Водоканал")</t>
  </si>
  <si>
    <t>Водоотведение (МУП АГО "Ангарский Водоканал")</t>
  </si>
  <si>
    <t>с 01.01.2017</t>
  </si>
  <si>
    <t>Категория жилых помещений</t>
  </si>
  <si>
    <t>Этажность</t>
  </si>
  <si>
    <t>Норматив потребления коммунальной услуги</t>
  </si>
  <si>
    <t>холодного водоснабжения</t>
  </si>
  <si>
    <t>горячего водоснабжения</t>
  </si>
  <si>
    <t>от 1 до 5</t>
  </si>
  <si>
    <t>от 6 до 9</t>
  </si>
  <si>
    <t>от 10 до 16</t>
  </si>
  <si>
    <t>более 16</t>
  </si>
  <si>
    <t>-</t>
  </si>
  <si>
    <t>х</t>
  </si>
  <si>
    <t xml:space="preserve">Многоквартирные дома с централизованным холодным водоснабжением, водонагревателями, водоотведением </t>
  </si>
  <si>
    <t>Многоквартирные дома с централизованным холодным водоснабжением без централизованного водоотведения</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</si>
  <si>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</si>
  <si>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16</t>
  </si>
  <si>
    <t>Дома, использующиеся в качестве общежитий, оборудованные  мойками, раковинами, унитазами, с душевыми с централизованным холодным и горячим водоснабжением, водоотведением</t>
  </si>
  <si>
    <t>17</t>
  </si>
  <si>
    <t>21</t>
  </si>
  <si>
    <t>6</t>
  </si>
  <si>
    <t>7</t>
  </si>
  <si>
    <t>8</t>
  </si>
  <si>
    <t>9</t>
  </si>
  <si>
    <t>10</t>
  </si>
  <si>
    <t>11</t>
  </si>
  <si>
    <t xml:space="preserve">Многоквартирные и жилые  дома без водонагревателей с водопроводоми канализацией, оборудованные раковинами, мойками и унитазами </t>
  </si>
  <si>
    <t>12</t>
  </si>
  <si>
    <t>13</t>
  </si>
  <si>
    <t>Многоквартирные и жилые  дома с централизованным холодным водоснабжением, без централизованного водоотведения, оборудованные умывальниками, мойками, унитазами, ваннами, душами</t>
  </si>
  <si>
    <t>14</t>
  </si>
  <si>
    <t>15</t>
  </si>
  <si>
    <t>Многоквартирные  и жилые дома с водоразборной колонкой</t>
  </si>
  <si>
    <t>18</t>
  </si>
  <si>
    <t>19</t>
  </si>
  <si>
    <t>20</t>
  </si>
  <si>
    <t>Содержание  жилого помещения в многоквартирных домах</t>
  </si>
  <si>
    <t>Многоквартирные дома с централизованным холодным и горячим водоснабжением, водоотведением</t>
  </si>
  <si>
    <t>куб. м в месяц на  кв. м общей площади</t>
  </si>
  <si>
    <t>куб. м в месяц на  кв. м общей площади***</t>
  </si>
  <si>
    <t>Многоквартирные дома без водонагревателей с централизованным холодным водоснабжением, водоотведением, оборудованные раковинами, мойками и унитазами</t>
  </si>
  <si>
    <t xml:space="preserve">Размер платы                    (за 1 кв. м, на 1 чел. в мес. и т.д.) </t>
  </si>
  <si>
    <t>не предусмотрен</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</si>
  <si>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сидячими длиной 1200 мм с душем</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</si>
  <si>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длиной 1500-1550 мм с душем</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</si>
  <si>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длиной 1650-1700 мм с душем</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</si>
  <si>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без душа</t>
  </si>
  <si>
    <t>Многоквартирные и жилые  дома с централизованным холодным и горячим водоснабжением, водоотведением, оборудованные унитазами, раковинами, мойками, душем</t>
  </si>
  <si>
    <t>Многоквартирные и жилые  дома с централизованным холодным и горячим водоснабжением, водоотведением, оборудованные унитазами, раковинами, мойками</t>
  </si>
  <si>
    <t>Многоквартирные и жилые  дома с централизованным холодным и горячим водоснабжением, без централизованного водоотведения, оборудованные раковинами (мойками), унитазами, душами (ваннами)</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</si>
  <si>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сидячими длиной 1200 мм с душем</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</si>
  <si>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длиной 1500-1550 мм с душем</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</si>
  <si>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длиной 1650-1700 мм с душем</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</si>
  <si>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без душа</t>
  </si>
  <si>
    <t xml:space="preserve">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t>
  </si>
  <si>
    <t>Многоквартирные и жилые  дома без водонагревателей с централизованным холодным водоснабжением и водоотведением, оборудованные раковинами и мойками</t>
  </si>
  <si>
    <t>Многоквартирные и жилые  дома с централизованным холодным водоснабжением, без централизованного водоотведения, оборудованные умывальниками, мойками, унитазами</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</si>
  <si>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t>
  </si>
  <si>
    <t>Многоквартирные и жилые  дома с централизованным холодным водоснабжением, водонагревателями, водоотведением, оборудованные унитазами, раковинами (или мойками)</t>
  </si>
  <si>
    <t>Многоквартирные и жилые  дома с централизованным холодным водоснабжением, без централизованного водоотведения, оборудованные мойками (или раковинами, умывальниками)</t>
  </si>
  <si>
    <t xml:space="preserve"> 1.1</t>
  </si>
  <si>
    <t xml:space="preserve"> 1.2</t>
  </si>
  <si>
    <t>Размер расходов граждан в составе платы за содержание жилого помещения на оплату холодной воды, горячей воды, отведения сточных вод, электрической энергии, потребляемых при выполнении минимального перечня необходимых для обеспечения надлежащего содержания общего имущества в многоквартирном доме услуг и работ,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 утверждаемых органами государственной власти субъектов РФ в порядке, установленном Правительством РФ, по тарифам, установленным органами государственной власти субъектов РФ и органами местного самоуправления в порядке, установленном федеральным законом</t>
  </si>
  <si>
    <t>складоч ный                 куб. м</t>
  </si>
  <si>
    <t>1,72</t>
  </si>
  <si>
    <t>Аварийный* и неблагоустроенный жилищный фонд</t>
  </si>
  <si>
    <t>куб. м в месяц на  кв. м общей площади**</t>
  </si>
  <si>
    <t>* аварийный жилищный фонд - жилищный фонд признанный таковым в соответствии с действующим законодательством</t>
  </si>
  <si>
    <t>куб. м в месяц на  кв. м общей площади*</t>
  </si>
  <si>
    <t>Размер платы для нанимателей жилых помещений по договорам социального найма и договорам найма жилых помещений муниципального жилищного фонда и для собственников помещений в многоквартирных домах, которые на общем собрании собственников помещений в многоквартирном доме не приняли решение об установлении размера платы за содержание жилого помещения</t>
  </si>
  <si>
    <t>Раздел I Содержание  и ремонт жилого помещения в многоквартирных домах, наем жилого помещения</t>
  </si>
  <si>
    <t>Отопление на территории д. Зуй (Муниципальное унитарное предприятие Ангарского городского округа "Преобразование" (МУП АГО "Преобразование"))</t>
  </si>
  <si>
    <t>На территории вышеперечисленного населенного пункта отсутствуют многоквартирные дома, находящиеся в муниципальной собственности</t>
  </si>
  <si>
    <t>кг в мес.        на 1 чел.</t>
  </si>
  <si>
    <t>7,56</t>
  </si>
  <si>
    <t>6,36</t>
  </si>
  <si>
    <t>Размер платы для нанимателей жилых помещений по договорам социального найма и договорам найма жилых помещений государственного жилищного фонда</t>
  </si>
  <si>
    <t>Раздел I Содержание  и наем жилого помещения в многоквартирных домах</t>
  </si>
  <si>
    <t>Содержание и наем жилого помещения в многоквартирных домах</t>
  </si>
  <si>
    <t>Размер платы за наем для нанимателей жилых помещений по договорам социального найма и договорам найма жилых помещений государственного жилищного фонда</t>
  </si>
  <si>
    <t>Размер платы за наем для нанимателей жилых помещений по договорам социального найма и договорам найма жилых помещений муниципального жилищного фонда</t>
  </si>
  <si>
    <t>(по нормативу               5,4 кг в мес.                         на 1 чел.)</t>
  </si>
  <si>
    <t>кг</t>
  </si>
  <si>
    <t>Зависит от кол-ва комнат в квартире и кол-ва членов семьи</t>
  </si>
  <si>
    <t>холодной воды</t>
  </si>
  <si>
    <t>горячей воды</t>
  </si>
  <si>
    <t>с 01.06.2017</t>
  </si>
  <si>
    <t>Норматив отведения сточных вод</t>
  </si>
  <si>
    <t>Нормативы потребления электрической энергии в целях содержания общего имущества в многоквартирном доме</t>
  </si>
  <si>
    <t xml:space="preserve">Нормативы потребления </t>
  </si>
  <si>
    <t xml:space="preserve">Нормативы потребления  </t>
  </si>
  <si>
    <t>кВт.ч в месяц на кв. метр</t>
  </si>
  <si>
    <t>Многоквартирные дома, не оборудованные лифтами и электротопительными и электронагревательными установками для целей горячего водоснабжения</t>
  </si>
  <si>
    <t>Многоквартирные дома, оборудованные лифтами и не оборудованные электротопительными и электронагревательными установками для целей горячего водоснабжения</t>
  </si>
  <si>
    <t>Многоквартирные дома, оборудованные пассажирскими и грузовыми лифтами и дополнительным оборудованием и не оборудованные насосным оборудованием, ИТП</t>
  </si>
  <si>
    <t>Многоквартирные дома, оборудованные пассажирскими лифтами, насосным оборудованием, ИТП и дополнительным оборудованием</t>
  </si>
  <si>
    <t>Многоквартирные дома, оборудованные насосным оборудованием, ИТП, дополнительным оборудованием и не оборудованные лифтами</t>
  </si>
  <si>
    <t>Многоквартирные дома, оборудованные осветительными установками, не оборудованные лифтами, насосным оборудованием, ИТП и дополнительным оборудованием</t>
  </si>
  <si>
    <t>Многоквартирные дома, оборудованные дополнительным оборудованием, насосным оборудованием и не оборудованные ИТП, лифтами</t>
  </si>
  <si>
    <t>Многоквартирные дома, оборудованные лифтами, дополнительным оборудованием, насосным оборудованием и не оборудованные ИТП</t>
  </si>
  <si>
    <t>Размер расходов граждан на оплату коммунальных ресурсов в целях содержания общего имущества в многоквартирном доме</t>
  </si>
  <si>
    <t>*** куб. м в месяц на кв. м общей площади: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t>
  </si>
  <si>
    <t>кВт.ч в месяц на кв. метр****</t>
  </si>
  <si>
    <t>****** индивидуальный тепловой пункт - прибор учета тепловой энергии, циркуляционный насос, регулируемый узел смешения</t>
  </si>
  <si>
    <t>5,4 (приготовле ние пищи с использова нием газовых плит)                    8,1                   (подогрев воды с использова нием газового нагревателя)                       2,37                  (подогрев воды с использова нием газовых плит)</t>
  </si>
  <si>
    <t>Нормативы потребления холодной (горячей) воды в целях содержания общего имущества в многоквартирном доме</t>
  </si>
  <si>
    <t>Нормативы отведения сточных вод в целях содержания общего имущества в многоквартирном доме</t>
  </si>
  <si>
    <t>Норматив потребления на ОДН (для многоквартирных домов, не оснащенных ОДПУ********)</t>
  </si>
  <si>
    <t>куб. м на 1 чел. в мес. *********</t>
  </si>
  <si>
    <t>******* дополнительное оборудование - системы противопожарного оборудования и дымоудаления, дверные запирающие устройства, усилители телеантенн коллективного пользования</t>
  </si>
  <si>
    <t>******** ОДПУ - общедомовой прибор учета</t>
  </si>
  <si>
    <t>********* - при отсутствии индивидуального прибора учета холодной воды, горячей воды, электрической энергии и в случае наличия обязанности установки такого прибора учета размер платы за коммунальные услугу, предоставленную потребителю в жилом помещении, определяется исходя из нормативов потребления коммунальных услуг с применением повышающих коэффициентов (постановление Правительства РФ от 06.05.2011 № 354 "О предоставлении коммунальных услуг собственникам и пользователям помещений в многоквартирных домах и жилых домов")</t>
  </si>
  <si>
    <t>16    *****</t>
  </si>
  <si>
    <t>кВт.ч на 1 чел. в мес. *********</t>
  </si>
  <si>
    <r>
      <t xml:space="preserve">5,4 </t>
    </r>
    <r>
      <rPr>
        <sz val="10"/>
        <rFont val="Times New Roman"/>
        <family val="1"/>
      </rPr>
      <t xml:space="preserve">(приготовление пищи с использованием газовых плит)  </t>
    </r>
    <r>
      <rPr>
        <sz val="12"/>
        <rFont val="Times New Roman"/>
        <family val="1"/>
      </rPr>
      <t xml:space="preserve">                  8,1                   </t>
    </r>
    <r>
      <rPr>
        <sz val="10"/>
        <rFont val="Times New Roman"/>
        <family val="1"/>
      </rPr>
      <t xml:space="preserve">(подогрев воды с использованием газового нагревателя)                       </t>
    </r>
    <r>
      <rPr>
        <sz val="12"/>
        <rFont val="Times New Roman"/>
        <family val="1"/>
      </rPr>
      <t xml:space="preserve">2,37                  </t>
    </r>
    <r>
      <rPr>
        <sz val="10"/>
        <rFont val="Times New Roman"/>
        <family val="1"/>
      </rPr>
      <t>(подогрев воды с использова нием газ.плит)</t>
    </r>
  </si>
  <si>
    <t>(по нормативу               5,4 кг в мес. /чел.)</t>
  </si>
  <si>
    <t>8*****</t>
  </si>
  <si>
    <t>Многоквартирные дома, оборудованные насосным оборудованием, ИТП******, дополнительным оборудованием******* и не оборудованные лифтами</t>
  </si>
  <si>
    <t>****** ИТП (индивидуальный тепловой пункт) - прибор учета тепловой энергии, циркуляционный насос, регулируемый узел смешения</t>
  </si>
  <si>
    <t>Норматив потребления на ОДН (для многоквартирных домов, не оснащенных ОДПУ******)</t>
  </si>
  <si>
    <t>куб. м на 1 чел. в мес. *******</t>
  </si>
  <si>
    <t>кВт.ч на 1 чел. в мес. *******</t>
  </si>
  <si>
    <t>* куб. м в месяц на кв. м общей площади: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t>
  </si>
  <si>
    <t>****** ОДПУ - общедомовой прибор учета</t>
  </si>
  <si>
    <t>******* - при отсутствии индивидуального прибора учета холодной воды, горячей воды, электрической энергии и в случае наличия обязанности установки такого прибора учета размер платы за коммунальные услугу, предоставленную потребителю в жилом помещении, определяется исходя из нормативов потребления коммунальных услуг с применением повышающих коэффициентов (постановление Правительства РФ от 06.05.2011 № 354 "О предоставлении коммунальных услуг собственникам и пользователям помещений в многоквартирных домах и жилых домов")</t>
  </si>
  <si>
    <t>кВт.ч в месяц на кв. метр***</t>
  </si>
  <si>
    <t>8****</t>
  </si>
  <si>
    <t>Многоквартирные дома, оборудованные насосным оборудованием, ИТП*****, дополнительным оборудованием****** и не оборудованные лифтами</t>
  </si>
  <si>
    <t>Норматив потребления на ОДН (для многоквартирных домов, не оснащенных ОДПУ*******)</t>
  </si>
  <si>
    <t>куб. м на 1 чел. в мес. ********</t>
  </si>
  <si>
    <t>кВт.ч на 1 чел. в мес. ********</t>
  </si>
  <si>
    <t>** куб. м в месяц на кв. м общей площади: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t>
  </si>
  <si>
    <t>***** ИТП (индивидуальный тепловой пункт) - прибор учета тепловой энергии, циркуляционный насос, регулируемый узел смешения</t>
  </si>
  <si>
    <t>****** дополнительное оборудование - системы противопожарного оборудования и дымоудаления, дверные запирающие устройства, усилители телеантенн коллективного пользования</t>
  </si>
  <si>
    <t>******* ОДПУ - общедомовой прибор учета</t>
  </si>
  <si>
    <t>******** - при отсутствии индивидуального прибора учета холодной воды, горячей воды, электрической энергии и в случае наличия обязанности установки такого прибора учета размер платы за коммунальные услугу, предоставленную потребителю в жилом помещении, определяется исходя из нормативов потребления коммунальных услуг с применением повышающих коэффициентов (постановление Правительства РФ от 06.05.2011 № 354 "О предоставлении коммунальных услуг собственникам и пользователям помещений в многоквартирных домах и жилых домов")</t>
  </si>
  <si>
    <t>16****</t>
  </si>
  <si>
    <t>16*****</t>
  </si>
  <si>
    <t>5*****</t>
  </si>
  <si>
    <t>В соответствии с ч. 9.1 ст. 156 Жилищного Кодекса РФ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входит в состав платы за содержание жилого помещения</t>
  </si>
  <si>
    <t>*** кВт.ч в месяц на кв. метр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 чердаков, подвалов)</t>
  </si>
  <si>
    <t>Многоквартирные дома, оборудованные пассажирскими и грузовыми лифтами, насосным оборудованием, индивидуальным тепловым пунктом (далее - ИТП******) и дополнительным оборудованием*******</t>
  </si>
  <si>
    <t>**** кВт.ч в месяц на кв. метр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 чердаков, подвалов)</t>
  </si>
  <si>
    <t>*** ИТП (индивидуальный тепловой пункт) - прибор учета тепловой энергии, циркуляционный насос, регулируемый узел смешения</t>
  </si>
  <si>
    <t>**** дополнительное оборудование - системы противопожарного оборудования и дымоудаления, дверные запирающие устройства, усилители телеантенн коллективного пользования</t>
  </si>
  <si>
    <t>8**</t>
  </si>
  <si>
    <t>Многоквартирные дома, оборудованные насосным оборудованием, ИТП***, дополнительным оборудованием**** и не оборудованные лифтами</t>
  </si>
  <si>
    <t>кВт.ч в месяц на кв. метр*****</t>
  </si>
  <si>
    <t>2**</t>
  </si>
  <si>
    <t>***** кВт.ч в месяц на кв. метр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 чердаков, подвалов)</t>
  </si>
  <si>
    <t>***** порядковые номера в соответствии с приказами министерства жилищной политики, энергетики и транспорта Иркутской области от 17.05.2017 № 75-мпр и от 30.12.2016 № 184-мпр</t>
  </si>
  <si>
    <t>335р/тн*18%НДС=395,30</t>
  </si>
  <si>
    <t>Отопление на территории с. Савватеевка (Муниципальное унитарное предприятие Ангарского городского округа "Преобразование" (МУП АГО "Преобразование"))</t>
  </si>
  <si>
    <t>Сухой газ</t>
  </si>
  <si>
    <t xml:space="preserve">Холодное водоснабжение (техническое) на территории д. Зуй                                            (МУП АГО"Ангарский Водоканал") </t>
  </si>
  <si>
    <t>Горячее водоснабжение (МУП АГО "Преобразование")</t>
  </si>
  <si>
    <t>Многоквартирные дома, оборудованные лифтами, осветительными установками, дверными запирающими устройствами, телекоммуникационным оборудованием</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</si>
  <si>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</si>
  <si>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до 0,5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</si>
  <si>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от 0,51 кВт до 2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</si>
  <si>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свыше 2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</si>
  <si>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до 2 кВт, автоматизированным индивидуальным тепловым пунктом (далее - АИТП)</t>
  </si>
  <si>
    <t>Многоквартирные дома, оборудованные лифтами,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свыше 2 кВт, АИТП</t>
  </si>
  <si>
    <t>Многоквартирные дома, оборудованные осветительными установками, телекоммуникационным оборудованием, приборами учета коммунальных ресурсов</t>
  </si>
  <si>
    <t>Многоквартирные дома, оборудованные осветительными установками, дверными запирающими устройствами, приборами учета коммунальных ресурсов</t>
  </si>
  <si>
    <t>Многоквартирные дома, оборудованные осветительными установками, телекоммуникационным оборудованием, дверными запирающими устройствами</t>
  </si>
  <si>
    <t>Многоквартирные дома, оборудованные осветительными установками, телекоммуникационным оборудованием, дверными запирающими устройствами, приборами учета коммунальных ресурсов</t>
  </si>
  <si>
    <t>Многоквартирные дома, оборудованные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до 0,5 кВт</t>
  </si>
  <si>
    <t>Многоквартирные дома, оборудованные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от 0,51 кВт до 2 кВт</t>
  </si>
  <si>
    <t>Многоквартирные дома, оборудованные осветительными установками, дверными запирающими устройствами, телекоммуникационным оборудованием, АИТП</t>
  </si>
  <si>
    <t>Многоквартирные дома, оборудованные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до 2 кВт, АИТП</t>
  </si>
  <si>
    <t>Материал стен многоквартирного (жилого) дома</t>
  </si>
  <si>
    <t>Кирпичные, блочные, панельные, монолитные стены</t>
  </si>
  <si>
    <t>Деревянные, смешанные стены</t>
  </si>
  <si>
    <t>Срок эксплуатации дома</t>
  </si>
  <si>
    <t>Месторасположение дома</t>
  </si>
  <si>
    <t>Жилые помещения в домах, оборудованных лифтами и мусоропроводами (с системой газоснабжения)</t>
  </si>
  <si>
    <t>1.1</t>
  </si>
  <si>
    <t>1.2</t>
  </si>
  <si>
    <t>Город Ангарск (за исключением районов, указанных в строке 1.2 настоящей таблицы)</t>
  </si>
  <si>
    <t>до 50 лет</t>
  </si>
  <si>
    <t>свыше 50 лет</t>
  </si>
  <si>
    <t>Жилые помещения в домах, оборудованных лифтами и мусоропроводами (без газоснабжения)</t>
  </si>
  <si>
    <t>Город Ангарск (за исключением районов, указанных в строке 2.2 настоящей таблицы)</t>
  </si>
  <si>
    <t>Город Ангарск (за исключением районов, указанных в строке 3.2 настоящей таблицы)</t>
  </si>
  <si>
    <t>3.1</t>
  </si>
  <si>
    <t>3.2</t>
  </si>
  <si>
    <t>Город Ангарск (за исключением районов, указанных в строке 4.2 настоящей таблицы)</t>
  </si>
  <si>
    <t>4.1</t>
  </si>
  <si>
    <t>4.2</t>
  </si>
  <si>
    <t>Жилые помещения в домах, не имеющих оборудования лифтов либо в домах, не имеющих оборудования лифтов и мусоропроводов (с системой газоснабжения)</t>
  </si>
  <si>
    <t>Жилые помещения в домах, не имеющих оборудования лифтов либо в домах, не имеющих оборудования лифтов и мусоропроводов (без газоснабжения)</t>
  </si>
  <si>
    <t>Жилые помещения в домах, в которых отсутствует хотя бы один из элементов благоустройства</t>
  </si>
  <si>
    <t>Город Ангарск (за исключением районов, указанных в строке 5.2 настоящей таблицы)</t>
  </si>
  <si>
    <t>5.2</t>
  </si>
  <si>
    <t>Жилые помещения в домах, оборудованных системой электроснабжения, с печным отоплением, с количеством этажей от 1 до 3</t>
  </si>
  <si>
    <t>Город Ангарск (за исключением районов, указанных в строке 6.2 настоящей таблицы)</t>
  </si>
  <si>
    <t>6.1</t>
  </si>
  <si>
    <t>6.2</t>
  </si>
  <si>
    <t>Отдаленные районы г. Ангарска********</t>
  </si>
  <si>
    <t xml:space="preserve">Приказ Министерства жилищной политики, энергетики и транспорта Иркутской области                                       от 08.11.2012  № 14-мпр                              "Об утверждении нормативов потребления коммунальной услуги по газоснабжению при отсутствии приборов учета в Иркутской области"                   </t>
  </si>
  <si>
    <t xml:space="preserve">Приказ Министерства жилищной  политики, энергетики и транспорта Иркутской области                              от 29.12.2012 № 25-мпр                             "Об утверждении нормативов потребления коммунальных услуг по газоснабжению сжиженным углеводородным газом в жилых помещениях при отсутствии приборов учета в Иркутской области"                                        </t>
  </si>
  <si>
    <t>с 01.05.2018</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</si>
  <si>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</si>
  <si>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 xml:space="preserve">Приказ Министерства жилищной  политики, энергетики и транспорта Иркутской области                              от 29.12.2012 № 25-мпр                             "Об утверждении нормативов потребления коммунальных услуг по газоснабжению сжиженным углеводородным газом в жилых помещениях при отсутствии приборов учета в Иркутской области"                        </t>
  </si>
  <si>
    <t>Внегородские территории Ангарского городского округа</t>
  </si>
  <si>
    <t>1.3                               *****</t>
  </si>
  <si>
    <t>2.3                               *****</t>
  </si>
  <si>
    <t>3.3                               *****</t>
  </si>
  <si>
    <t>4.3                               *****</t>
  </si>
  <si>
    <t>5.3                               *****</t>
  </si>
  <si>
    <t>6.3                               *****</t>
  </si>
  <si>
    <t xml:space="preserve">Приказ Министерства жилищной  политики, энергетики и транспорта Иркутской области                              от 29.12.2012 № 25-мпр                             "Об утверждении нормативов потребления коммунальных услуг по газоснабжению сжиженным углеводородным газом в жилых помещениях при отсутствии приборов учета в Иркутской области"                                 </t>
  </si>
  <si>
    <t xml:space="preserve">Приказ Министерства жилищной  политики, энергетики и транспорта Иркутской области                              от 29.12.2012 № 25-мпр                             "Об утверждении нормативов потребления коммунальных услуг по газоснабжению сжиженным углеводородным газом в жилых помещениях при отсутствии приборов учета в Иркутской области"                                     </t>
  </si>
  <si>
    <t>******** микрорайон Китой, микрорайон Майск, микрорайон Цементный, микрорайон Новый-4, микрорайон Шеститысячник, микрорайон Юго-Восточный, Первый промышленный массив, Второй промышленный массив, деревня Совхозная»</t>
  </si>
  <si>
    <t>4**</t>
  </si>
  <si>
    <t xml:space="preserve">** порядковые номера указаны в соответствии с приказами министерства жилищной политики, энергетики и транспорта Иркутской области от 17.05.2017 № 75-мпр и от 30.12.2016 № 184-мпр и приложением № 2 к постановлению администрации Ангарского городского округа от 25.12.2015 № 2069-па (в редакции от 30.03.2018 № 453-па) </t>
  </si>
  <si>
    <t>4.3</t>
  </si>
  <si>
    <t>5.3</t>
  </si>
  <si>
    <t>6.3</t>
  </si>
  <si>
    <t>4****</t>
  </si>
  <si>
    <t xml:space="preserve">**** порядковые номера указаны в соответствии с приказами министерства жилищной политики, энергетики и транспорта Иркутской области от 17.05.2017 № 75-мпр и от 30.12.2016 № 184-мпр и приложением № 2 к постановлению администрации Ангарского городского округа от 25.12.2015 № 2069-па (в редакции от 30.03.2018 № 453-па) </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</si>
  <si>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</si>
  <si>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</si>
  <si>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Норматив потребления на ОДН (для многоквартирных домов, не оснащенных ОДПУ*********)</t>
  </si>
  <si>
    <t>куб. м на 1 чел. в мес. **********</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</si>
  <si>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</si>
  <si>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</si>
  <si>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кВт.ч на 1 чел. в мес. **********</t>
  </si>
  <si>
    <t>********* ОДПУ - общедомовой прибор учета</t>
  </si>
  <si>
    <t>********** - при отсутствии индивидуального прибора учета холодной воды, горячей воды, электрической энергии и в случае наличия обязанности установки такого прибора учета размер платы за коммунальные услугу, предоставленную потребителю в жилом помещении, определяется исходя из нормативов потребления коммунальных услуг с применением повышающих коэффициентов (постановление Правительства РФ от 06.05.2011 № 354 "О предоставлении коммунальных услуг собственникам и пользователям помещений в многоквартирных домах и жилых домов")</t>
  </si>
  <si>
    <t>с 01.06.2017                            (с 27.04.2018 п. с 19 по 26)</t>
  </si>
  <si>
    <t xml:space="preserve">Постановление администрации Ангарского городского округа                                      от 25.12.2015 № 2069-па                    "Об установлении размера платы за жилое помещение и отмене некоторых муниципальных правовых актов" (в ред. от 30.03.2018                   № 453-па, опубл. в газете "Ангарские ведомости"                    от 09.04.2018 № 31 (1191))                                </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</si>
  <si>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</si>
  <si>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</si>
  <si>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</si>
  <si>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</si>
  <si>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</si>
  <si>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 xml:space="preserve">***** порядковые номера указаны в соответствии с приказами министерства жилищной политики, энергетики и транспорта Иркутской области от 17.05.2017 № 75-мпр  и от 30.12.2016 № 184-мпр и приложением № 2 к постановлению администрации Ангарского городского округа от 25.12.2015 № 2069-па (в редакции от 30.03.2018 № 453-па) </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</si>
  <si>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</si>
  <si>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с 01.06.2017                                            (с 27.04.2018 п. 19, 20 и                         п. с 22 по 24)</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</si>
  <si>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</si>
  <si>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</si>
  <si>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с 01.06.2017                                        (с 27.04.2018 п. с 19 по 26)</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</si>
  <si>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</si>
  <si>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</si>
  <si>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</si>
  <si>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Твердые коммунальные отходы</t>
  </si>
  <si>
    <t>Многоквартирные дома</t>
  </si>
  <si>
    <t>руб./куб. м</t>
  </si>
  <si>
    <t>Индивидуальные жилые дома</t>
  </si>
  <si>
    <t>с 01.06.2017                                (с 27.04.2018 п. с 12 по 26)</t>
  </si>
  <si>
    <r>
      <t xml:space="preserve">402,00                              </t>
    </r>
    <r>
      <rPr>
        <sz val="12"/>
        <rFont val="Times New Roman"/>
        <family val="1"/>
      </rPr>
      <t>(с НДС)</t>
    </r>
  </si>
  <si>
    <t xml:space="preserve">Тарифы, нормативы и размеры платы за жилищно-коммунальные услуги, оказываемые населению поселка Мегет, деревни Зуй, </t>
  </si>
  <si>
    <t xml:space="preserve">Тарифы, нормативы и размеры платы за жилищно-коммунальные услуги, оказываемые населению села Одинск, </t>
  </si>
  <si>
    <t xml:space="preserve">Тарифы, нормативы и размеры платы за жилищно-коммунальные услуги, оказываемые населению села Савватеевка, </t>
  </si>
  <si>
    <t>По информации филиала "Иркутский ОРТПЦ" ФГУП "РТРС"</t>
  </si>
  <si>
    <t>Справочно: с 01.01.2017 величина повышающего коэффициента принимается равной 1,5. Этот коэффициент не применяется, если потребителем представлен акт обследования на предмет установления наличия (отсутствия) технической возможности установки индивидуального, общего (квартирного) прибора учета холодной воды, горячей воды и (или) электрической энергии, подтверждающий отсутствие технической возможности установки такого прибора учета, начиная с расчетного периода, в котором составлен такой акт</t>
  </si>
  <si>
    <t>не меняется</t>
  </si>
  <si>
    <t>куб. м на 1 проживающего в год</t>
  </si>
  <si>
    <t>Размер платы за 1 кв. м общей площади жилых                  помещений в месяц, руб.</t>
  </si>
  <si>
    <t xml:space="preserve"> с 01.12.2019</t>
  </si>
  <si>
    <t>Размер платы за наем жилого помещения за 1 кв. м общей  площади жилого помещения в месяц, руб.</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</si>
  <si>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</si>
  <si>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Многоквартирный дом, оборудованный внутридомовыми инженерными системами электроснабжения, и одной или несколькими внутридомовыми инженерными системами (отопления, холодного и горячего водоснабжения, водоотведения), с количеством этажей от 1 до 6</t>
  </si>
  <si>
    <t xml:space="preserve">Постановление администрации Ангарского городского округа                                      от 25.12.2015 № 2069-па                    "Об установлении размера платы за жилое помещение и отмене некоторых муниципальных правовых актов" (в ред. от 30.03.2018         № 453-па, опубл. в газете "Ангарские ведомости"                    от 09.04.2018 № 31 (1191))                                </t>
  </si>
  <si>
    <t>Многоквартирный дом, оборудованный внутридомовыми инженерными системами электроснабжения, газоснабжения, отопления, холодного и горячего водоснабжения, водоотведения, оснащенный лифтовым оборудованием, с количеством этажей 4 и более</t>
  </si>
  <si>
    <t>Многоквартирный дом, оборудованный внутридомовыми инженерными системами электроснабжения, отопления, холодного и горячего водоснабжения, водоотведения, оснащенный лифтовым оборудованием, с количеством этажей 4 и более</t>
  </si>
  <si>
    <t>Многоквартирный дом, оборудованный внутридомовыми инженерными системами электроснабжения, газоснабжения, отопления, холодного и горячего водоснабжения, водоотведения, с количеством этажей от 1 до 8</t>
  </si>
  <si>
    <t>Многоквартирный дом, оборудованный внутридомовыми инженерными системами электроснабжения, отопления, холодного и горячего водоснабжения, водоотведения, с количеством этажей от 1 до 8</t>
  </si>
  <si>
    <t xml:space="preserve">Размер платы                          за 1 чел. в мес. </t>
  </si>
  <si>
    <t xml:space="preserve">Приказы Министерства жилищной политики, энергетики и транспорта Иркутской области                               от 28.06.2019 № 58-28-мпр                         "Об установлении нормативов накопления твердых коммунальных отходов на территории Иркутской области"       и от 24.12.2019 № 58-53-мпр "О внесении изменений в приказ министерства жилищной политики, энергетики и транспорта Иркутской области от 28 декабря 2018 года № 139-мпр"     </t>
  </si>
  <si>
    <t>с 01.01.2021</t>
  </si>
  <si>
    <t xml:space="preserve">Многоквартирные и жилые дома со стенами из камня, кирпича (со стенами из панелей, блоков), (со стенами из дерева, смешанных и других материалов)  </t>
  </si>
  <si>
    <t>1 этажные</t>
  </si>
  <si>
    <t>2-х этажные</t>
  </si>
  <si>
    <t>3-4 этажные</t>
  </si>
  <si>
    <t>5-9 этажные</t>
  </si>
  <si>
    <t>10-ти этажные</t>
  </si>
  <si>
    <t>после 1999 года постройки</t>
  </si>
  <si>
    <t>до 1999 года постройки включительно</t>
  </si>
  <si>
    <t>4-5 этажные</t>
  </si>
  <si>
    <t>6-7 этажные</t>
  </si>
  <si>
    <t xml:space="preserve">8 этажные </t>
  </si>
  <si>
    <t>3-х этажные</t>
  </si>
  <si>
    <t xml:space="preserve">9-ти этажные </t>
  </si>
  <si>
    <t>11 этажные</t>
  </si>
  <si>
    <t>12 и более этажей</t>
  </si>
  <si>
    <t>Гкал на 1 кв. м общей площади жилого помещения в месяц</t>
  </si>
  <si>
    <t>1.1.1</t>
  </si>
  <si>
    <t>1.1.2</t>
  </si>
  <si>
    <t>1.1.3</t>
  </si>
  <si>
    <t>1.1.4</t>
  </si>
  <si>
    <t>1.1.5</t>
  </si>
  <si>
    <t>1.2.1</t>
  </si>
  <si>
    <t>1.2.2</t>
  </si>
  <si>
    <t>1.2.3</t>
  </si>
  <si>
    <t>1.2.4</t>
  </si>
  <si>
    <t>1.2.5</t>
  </si>
  <si>
    <t>1.2.6</t>
  </si>
  <si>
    <t>1.2.7</t>
  </si>
  <si>
    <t>1.2.8</t>
  </si>
  <si>
    <t>1.2.9</t>
  </si>
  <si>
    <t>1.2.10</t>
  </si>
  <si>
    <t xml:space="preserve">При расчете размера платы за коммунальную услугу по отоплению для одно-, двухэтажных многоквартирных и жилых домов до                       1999 года постройки на территории Иркутской области продолжают применяться нормативы, действовавшие по состоянию                          на 30.06.2012. Остальные нормативы рассчитаны в установленном порядке исходя из продолжительности отопительного периода, которая составляет 9 месяцев (количество календарных месяцев, в том числе неполных: сентябрь, октябрь, ноябрь, декабрь, январь, февраль, март, апрель, май)     </t>
  </si>
  <si>
    <t xml:space="preserve">Многоквартирные и жилые дома со стенами из камня, кирпича (со стенами из панелей, блоков), (со стенами из дерева, смешанных и других материалов) </t>
  </si>
  <si>
    <t>При расчете размера платы за коммунальную услугу по отоплению для одно-, двухэтажных многоквартирных и жилых домов до                       1999 года постройки на территории Иркутской области продолжают применяться нормативы, действовавшие по состоянию                          на 30.06.2012</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</si>
  <si>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</si>
  <si>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Отопление (Филиал "Иркутский ОРТПЦ"                                              ФГУП "РТРС")</t>
  </si>
  <si>
    <t>Постановление Правительства Иркутской области                                                от 01.12.2020 № 984-пп
"Об установлении минимального размера взноса на капитальный ремонт общего имущества в многоквартирных домах, расположенных на территории Иркутской области, на 2021 год"</t>
  </si>
  <si>
    <t>Приказ службы по тарифам Иркутской области                              от 25.12.2020 № 483-спр            
"Об установлении тарифов на электрическую энергию для населения и приравненных к нему категорий потребителей по Иркутской области                         на 2021 год"</t>
  </si>
  <si>
    <t>Приказ службы по тарифам Иркутской области                              от 25.12.2020 № 483-спр            
"Об установлении тарифов на электрическую энергию для населения и приравненных к нему категорий потребителей по Иркутской области                          на 2021 год"</t>
  </si>
  <si>
    <t>Приказ службы по тарифам Иркутской области                              от 25.12.2020 № 483-спр            
"Об установлении тарифов на электрическую энергию для населения и приравненных к нему категорий потребителей по Иркутской области                             на 2021 год"</t>
  </si>
  <si>
    <t>Приказ службы по тарифам Иркутской области                              от 25.12.2020 № 483-спр            
"Об установлении тарифов на электрическую энергию для населения и приравненных к нему категорий потребителей по Иркутской области                                на 2021 год"</t>
  </si>
  <si>
    <t>с 01.07.2021</t>
  </si>
  <si>
    <t>3,37</t>
  </si>
  <si>
    <t xml:space="preserve">Постановление главы Мегетского муниципального образования                             от 13.01.2009 № 02/1                                          "О нормативах потребления коммунальных услуг для населения Мегетского муниципального образования при отсутствии приборов учета"                                                                         (в ред. постановления главы Мегетского муниципального образования от 27.05.2009 № 96)                                                  </t>
  </si>
  <si>
    <t>Отопление (ООО "Байкальская энергетическая компания")</t>
  </si>
  <si>
    <t xml:space="preserve">Приказ службы по тарифам Иркутской области от 18.12.2020 № 453-спр "Об установлении долгосрочных тарифов на тепловую энергию в отношении единой теплоснабжающей организации на территории  Ангарского городского округа в соответствующей зоне деятельности                                                    (ООО "Байкальская энергетическая компания",                        ИНН 3808229774)"                                 </t>
  </si>
  <si>
    <t>Горячее водоснабжение                                                                          (ООО "Байкальская энергетическая компания")</t>
  </si>
  <si>
    <t xml:space="preserve">Приказ службы по тарифам Иркутской области                                       от 18.12.2020 № 455-спр                                                                "Об установлении долгосрочных тарифов на горячую воду в отношении единой теплоснабжающей организации на территории Ангарского городского округа в соответствующей зоне деятельности                                     (ООО "Байкальская энергетическая компания",                       ИНН 3808229774), обеспечивающей горячее водоснабжение с использованием открытой системы теплоснабжения (горячего водоснабжения)"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</si>
  <si>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11.12.2020                                                      № 1011-па)                               (опубл. в газете "Ангарские ведомости"                                    от 16.12.2020 № 107 (1509))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</si>
  <si>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11.12.2020                                                      № 1011-па)                               (опубл. в газете "Ангарские ведомости"                                    от 16.12.2020 № 107 (1509))                                                                  
</t>
  </si>
  <si>
    <t>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11.12.2020                   № 1011-па)                                     (опубл. в газете "Ангарские ведомости"                                    от 16.12.2020 № 107 (1509))</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</si>
  <si>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11.12.2020                       № 1011-па)                                     (опубл. в газете "Ангарские ведомости"                                    от 16.12.2020 № 107 (1509)) </t>
  </si>
  <si>
    <t>Приказ службы по тарифам Иркутской области                       от 18.12.2020 № 409-спр                   "Об утверждении розничных цен на газ нефтеперерабатывающих предприятий сухой, реализуемый АО "Иркутскоблгаз" населению на территории Ангарского городского муниципального образования Иркутской области"</t>
  </si>
  <si>
    <t>Приказ службы по тарифам Иркутской области                       от 18.12.2020 № 410-спр                   "Об утверждении предельных максимальных уровней розничных цен на сжиженный газ, реализуемый                             АО "Иркутскоблгаз" населению для бытовых нужд (кроме газа для арендаторов нежилых помещений в в жилых домах и газа для заправки автотранспортных средств) на территории Иркутской области"</t>
  </si>
  <si>
    <t xml:space="preserve">Приказ службы по тарифам Иркутской области от 20.12.2019 № 375-спр "Об установлении долгосрочных предельных единых тарифов на услугу регионального оператора по  обращению с твердыми коммунальными отходами на территории Иркутской области (Зона 2) в отношении                                            ООО "РТ-НЭО Иркутск"              (ИНН 3812065046)"                                (в ред. от 18.12.2020 № 423-спр)                                            </t>
  </si>
  <si>
    <t xml:space="preserve">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(в ред. от 11.04.2018                 № 60-мпр) </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</si>
  <si>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(в ред. от 11.04.2018                 № 60-мпр)</t>
  </si>
  <si>
    <t xml:space="preserve">Приказ Министерства жилищной политики, энергетики и транспорта Иркутской области                         от 31.05.2013 № 27-мпр                                   "Об утверждении нормативов потребления коммунальных услуг при отсутствии приборов учета в Иркутской области"                                       (ред. от 01.07.2016 № 72-мпр) </t>
  </si>
  <si>
    <t xml:space="preserve">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(в ред. от 11.04.2018                        № 60-мпр) </t>
  </si>
  <si>
    <t xml:space="preserve">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(в ред. от 11.04.2018                        № 60-мпр) </t>
  </si>
  <si>
    <t xml:space="preserve">Приказ службы по тарифам Иркутской области                              от 18.12.2020 № 453-спр "Об установлении долгосрочных тарифов на тепловую энергию в отношении единой теплоснабжающей организации на территории  Ангарского городского округа в соответствующей зоне деятельности                                                    (ООО "Байкальская энергетическая компания",                        ИНН 3808229774)"                                 </t>
  </si>
  <si>
    <t xml:space="preserve">Приказ службы по тарифам Иркутской области                                       от 28.08.2020 № 149-спр                                                              
"Об установлении долгосрочных тарифов на тепловую энергию в отношении единой теплоснабжающей организации на территориях деревни Зуй и села Одинск Ангарского городского муниципального образования)" (МУП АГО "Преобразование",                                                     ИНН 3801083251)                                        (в ред. от 18.12.2020 № 406-спр)    </t>
  </si>
  <si>
    <t>Горячее водоснабжение                                                                       (ООО "Байкальская энергетическая компания")</t>
  </si>
  <si>
    <t xml:space="preserve">Приказ службы по тарифам Иркутской области                                       от 18.12.2020 № 455-спр                               "Об установлении долгосрочных тарифов на горячую воду в отношении единой теплоснабжающей организации на территории Ангарского городского округа в соответствующей зоне деятельности                      (ООО "Байкальская энергетическая компания",                 ИНН 3801083251), обеспечивающей горячее водоснабжение с использованием открытой системы теплоснабжения (горячего водоснабжения)"    </t>
  </si>
  <si>
    <t xml:space="preserve">Приказ службы по тарифам Иркутской области от 18.12.2020 № 455-спр "Об установлении долгосрочных тарифов на горячую воду в отношении единой теплоснабжающей организации на территории Ангарского городского округа в соответствующей зоне деятельности (ООО "Байкальская энергетическая компания",                      ИНН 3801083251), обеспечивающей горячее водоснабжение с использованием открытой системы теплоснабжения (горячего водоснабжения)"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</si>
  <si>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11.12.2020                                 № 1011-па)                                      (опубл. в газете "Ангарские ведомости"                                    от 16.12.2020 № 107 (1509))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</si>
  <si>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11.12.2020                                  № 1011-па)                                  (опубл. в газете "Ангарские ведомости"                                    от 16.12.2020 № 107 (1509))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</si>
  <si>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11.12.2020                                    № 1011-па)                                  (опубл. в газете "Ангарские ведомости"                                    от 16.12.2020 № 107 (1509))                                                                  
</t>
  </si>
  <si>
    <t>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11.12.2020                                                                            № 1011-па)                                     (опубл. в газете "Ангарские ведомости"                                    от 16.12.2020 № 107 (1509))</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</si>
  <si>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11.12.2020                                 № 1011-па)                                  (опубл. в газете "Ангарские ведомости"                                    от 16.12.2020 № 107 (1509))                                                                  
</t>
  </si>
  <si>
    <t xml:space="preserve">Приказ Министерства жилищной политики, энергетики и транспорта Иркутской области                         от 31.05.2013 № 27-мпр                                                 "Об утверждении нормативов потребления коммунальных услуг при отсутствии приборов учета в Иркутской области"                                       (ред. от 01.07.2016                № 72-мпр)    </t>
  </si>
  <si>
    <t>Приказ службы по тарифам Иркутской области                                          от 07.06.2008 № 55-спр
"Об установлении предельных цен на дрова, реализуемые населению Иркутской области хозяйствующими субъектами всех организационно-правовых форм и форм собственности (за исключением муниципальной), по муниципальным образованиям Иркутской области"                                  (в ред. от 16.03.2015)</t>
  </si>
  <si>
    <t xml:space="preserve">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(в ред. от 11.04.2018                                   № 60-мпр) </t>
  </si>
  <si>
    <t xml:space="preserve">Приказ службы по тарифам Иркутской области                                                        от 29.08.2016 № 180-спр                                                            "Об установлении долгосрочных тарифов на тепловую энергию, поставляемую потребителям ФГУП "РТРС" на территории Иркутской области"                                                               (в ред. от 18.12.2020                         № 406-спр)  </t>
  </si>
  <si>
    <t xml:space="preserve">Постановление администрации Ангарского городского округа от 26.12.2018 № 1456-па                                           "Об установлении долгосрочного тарифа на горячую воду для федерального государственного унитарного предприятия "Российская телевизионная и радиовещательная сеть" в районе села Одинск"                         (в ред. от 29.12.2020                               № 1095-па)                                         (опубл. в газете "Ангарские ведомости"                                    от 30.12.2020 № 13 (1515))        </t>
  </si>
  <si>
    <t xml:space="preserve">Приказ службы по тарифам Иркутской области                                               от 09.10.2018 № 230-спр                                "Об установлении долгосрочных тарифов на питьевую воду и водоотведение для потребителей ФГУП РТРС"                                     (ИНН 7717127211)"                                   (в ред. от 30.11.2020                         № 329-спр) </t>
  </si>
  <si>
    <t>Приказ Министерства жилищной политики, энергетики и транспорта Иркутской области                                                       от 31.05.2013 № 27-мпр                                                         "Об утверждении нормативов потребления коммунальных услуг при отсутствии приборов учета в Иркутской области"                             (ред. от 01.07.2016 № 72-мпр)</t>
  </si>
  <si>
    <t xml:space="preserve">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(в ред. от 11.04.2018 № 60-мпр) </t>
  </si>
  <si>
    <t xml:space="preserve">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(в ред. от 11.04.2018 № 60-мпр) </t>
  </si>
  <si>
    <t xml:space="preserve">Приказ службы по тарифам Иркутской области                                             от 30.09.2019 № 232-спр                                                                  "Об установлении долгосрочных тарифов на тепловую энергию в отношении единой теплоснабщающей организации на территории  (в ред. от 18.12.2020                     № 406-спр)      </t>
  </si>
  <si>
    <t xml:space="preserve">Приказ службы по тарифам Иркутской области                                             от 30.09.2019 № 234-спр                                                           "Об установлении долгосрочных тарифов на горячую воду  в отношении единой теплоснабжающей организации на территории села Савватеевка                     (МУП АГО "Преобразование",                      ИНН 3801083251), обеспечивающей горячее водоснабжение с использованием открытой системы теплоснабжения (горячего водоснабжения)"                                         (в ред. от 18.12.2020                                                 № 406-спр)  </t>
  </si>
  <si>
    <t xml:space="preserve">Приказ службы по тарифам Иркутской области                                             от 30.09.2019 № 234-спр                                                           "Об установлении долгосрочных тарифов на горячую воду  в отношении единой теплоснабжающей организации на территории села Савватеевка                     (МУП АГО "Преобразование",                      ИНН 3801083251), обеспечивающей горячее водоснабжение с использованием открытой системы теплоснабжения (горячего водоснабжения)"                 (в ред. от 18.12.2020                                                                                                     № 406-спр)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</si>
  <si>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11.12.2020                   № 1011-па)                                  (опубл. в газете "Ангарские ведомости" от 16.12.2020                  № 107 (1509))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</si>
  <si>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11.12.2020                   № 1011-па)                                            (опубл. в газете "Ангарские ведомости" от 16.12.2020                  № 107 (1509))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</si>
  <si>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11.12.2020                   № 1011-па)                                 (опубл. в газете "Ангарские ведомости" от 16.12.2020                  № 107 (1509))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</si>
  <si>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11.12.2020                   № 1011-па)                               (опубл. в газете "Ангарские ведомости" от 16.12.2020                  № 107 (1509))                                                                          
</t>
  </si>
  <si>
    <t>Приказ Министерства жилищной политики, энергетики и транспорта Иркутской области                         от 31.05.2013 № 27-мпр                                                       "Об утверждении нормативов потребления коммунальных услуг при отсутствии приборов учета в Иркутской области"                                                                 (ред. от 01.07.2016 № 72-мпр)</t>
  </si>
  <si>
    <r>
      <rPr>
        <b/>
        <u val="single"/>
        <sz val="12"/>
        <rFont val="Times New Roman"/>
        <family val="1"/>
      </rPr>
      <t xml:space="preserve">ВНИМАНИЕ! с 1 января 2021 года вводятся в действие нормативы потребления коммунальных услуг по отоплению </t>
    </r>
    <r>
      <rPr>
        <b/>
        <u val="single"/>
        <sz val="12"/>
        <color indexed="10"/>
        <rFont val="Times New Roman"/>
        <family val="1"/>
      </rPr>
      <t>(частично)</t>
    </r>
    <r>
      <rPr>
        <b/>
        <sz val="12"/>
        <rFont val="Times New Roman"/>
        <family val="1"/>
      </rPr>
      <t>,                                                                                                                                утвержденные приказом министерства жилищной политики, энергетики и транспорта Иркутской области от 17.11.2020 № 58-38-мпр                                                                                                                                         "Об установлении и утверждении отдельных нормативов потребления коммунальных услуг на территории Иркутской области"</t>
    </r>
  </si>
  <si>
    <t>Постановление главы городского поселения АМО                                        от 27.12.2005 № 04-г
   "Об утверждении нормативов потребления коммунальных услуг для населения города Ангарска"                                           (в ред. постановлений главы города Ангарска                             
от 26.08.2008 № 970-г,                         от 10.02.2009 № 158-г,                     от 14.05.2009 № 561-г);                                        Приказ министерства жилищной политики, энергетики и транспорта Иркутской области от 17.11.2020 № 58-38-мпр "Об установлении и утверждении отдельных нормативов потребления коммунальных услуг на территории Иркутской области"                                                                                   (в редакции приказа                                   от 17.02.2021 № 58-5-мпр)</t>
  </si>
  <si>
    <t>Постановление главы Мегетского муниципального образования                                               от 13.01.2009 № 02/1                                          "О нормативах потребления коммунальных услуг для населения Мегетского муниципального образования при отсутствии приборов учета"                                                                         (в ред. постановления главы Мегетского муниципального образования от 27.05.2009                 № 96); Приказ министерства жилищной политики, энергетики и транспорта Иркутской области                        от 17.11.2020 № 58-38-мпр "Об установлении и утверждении отдельных нормативов потребления коммунальных услуг на территории Иркутской области"                                                (в редакции приказа                                   от 17.02.2021 № 58-5-мпр)</t>
  </si>
  <si>
    <t>Постановление главы Одинского муниципального образования                                 от 11.06.2010 № 25                                             "Об утверждении нормативов потребления коммунальных услуг для населения Одинского муниципального образования";                                 Приказ министерства жилищной политики, энергетики и транспорта Иркутской области                                  от 17.11.2020 № 58-38-мпр "Об установлении и утверждении отдельных нормативов потребления коммунальных услуг на территории Иркутской области"                                                                                (в редакции приказа                                   от 17.02.2021 № 58-5-мпр)</t>
  </si>
  <si>
    <t>Постановление главы сельского поселения Савватеевского муниципального образования                               от 04.05.2010 № 13                              "О нормативах потребления коммунальных услуг для населения Савватеевского муниципального образования при отсутствии приборов учета";                             Приказ министерства жилищной политики, энергетики и транспорта Иркутской области                          от 17.11.2020 № 58-38-мпр "Об установлении и утверждении отдельных нормативов потребления коммунальных услуг на территории Иркутской области"     (в редакции приказа                                   от 17.02.2021 № 58-5-мпр)</t>
  </si>
  <si>
    <t>по состоянию на 01.07.2021</t>
  </si>
  <si>
    <r>
      <rPr>
        <b/>
        <sz val="12"/>
        <rFont val="Times New Roman"/>
        <family val="1"/>
      </rPr>
      <t>1,23</t>
    </r>
    <r>
      <rPr>
        <sz val="12"/>
        <rFont val="Times New Roman"/>
        <family val="1"/>
      </rPr>
      <t xml:space="preserve">               (с НДС)</t>
    </r>
  </si>
  <si>
    <r>
      <t xml:space="preserve">0,861                </t>
    </r>
    <r>
      <rPr>
        <sz val="12"/>
        <rFont val="Times New Roman"/>
        <family val="1"/>
      </rPr>
      <t>(с НДС)</t>
    </r>
  </si>
  <si>
    <r>
      <t xml:space="preserve">0,861             </t>
    </r>
    <r>
      <rPr>
        <sz val="12"/>
        <rFont val="Times New Roman"/>
        <family val="1"/>
      </rPr>
      <t>(с НДС)</t>
    </r>
  </si>
  <si>
    <r>
      <t xml:space="preserve">0,861                 </t>
    </r>
    <r>
      <rPr>
        <sz val="12"/>
        <rFont val="Times New Roman"/>
        <family val="1"/>
      </rPr>
      <t>(с НДС)</t>
    </r>
  </si>
  <si>
    <t xml:space="preserve">с 01.07.2021 </t>
  </si>
  <si>
    <r>
      <rPr>
        <b/>
        <sz val="12"/>
        <rFont val="Times New Roman"/>
        <family val="1"/>
      </rPr>
      <t xml:space="preserve">46,78                      </t>
    </r>
    <r>
      <rPr>
        <sz val="12"/>
        <rFont val="Times New Roman"/>
        <family val="1"/>
      </rPr>
      <t xml:space="preserve">(с НДС,             </t>
    </r>
    <r>
      <rPr>
        <b/>
        <i/>
        <sz val="12"/>
        <rFont val="Times New Roman"/>
        <family val="1"/>
      </rPr>
      <t>в баллонах  без дост.)</t>
    </r>
    <r>
      <rPr>
        <sz val="12"/>
        <rFont val="Times New Roman"/>
        <family val="1"/>
      </rPr>
      <t xml:space="preserve">       </t>
    </r>
  </si>
  <si>
    <r>
      <rPr>
        <b/>
        <sz val="12"/>
        <rFont val="Times New Roman"/>
        <family val="1"/>
      </rPr>
      <t xml:space="preserve">46,78                     </t>
    </r>
    <r>
      <rPr>
        <sz val="12"/>
        <rFont val="Times New Roman"/>
        <family val="1"/>
      </rPr>
      <t xml:space="preserve">(с НДС,             </t>
    </r>
    <r>
      <rPr>
        <b/>
        <i/>
        <sz val="12"/>
        <rFont val="Times New Roman"/>
        <family val="1"/>
      </rPr>
      <t>в баллонах  без дост.)</t>
    </r>
    <r>
      <rPr>
        <sz val="12"/>
        <rFont val="Times New Roman"/>
        <family val="1"/>
      </rPr>
      <t xml:space="preserve">      </t>
    </r>
  </si>
  <si>
    <r>
      <t xml:space="preserve">9,28                </t>
    </r>
    <r>
      <rPr>
        <sz val="12"/>
        <rFont val="Times New Roman"/>
        <family val="1"/>
      </rPr>
      <t xml:space="preserve"> (с НДС)</t>
    </r>
  </si>
  <si>
    <r>
      <t xml:space="preserve">4,26                   </t>
    </r>
    <r>
      <rPr>
        <sz val="12"/>
        <rFont val="Times New Roman"/>
        <family val="1"/>
      </rPr>
      <t xml:space="preserve"> (с НДС)</t>
    </r>
  </si>
  <si>
    <r>
      <t xml:space="preserve">54,38                  </t>
    </r>
    <r>
      <rPr>
        <sz val="12"/>
        <rFont val="Times New Roman"/>
        <family val="1"/>
      </rPr>
      <t xml:space="preserve"> (с НДС) </t>
    </r>
  </si>
  <si>
    <r>
      <rPr>
        <b/>
        <sz val="12"/>
        <rFont val="Times New Roman"/>
        <family val="1"/>
      </rPr>
      <t>22,26</t>
    </r>
    <r>
      <rPr>
        <sz val="12"/>
        <rFont val="Times New Roman"/>
        <family val="1"/>
      </rPr>
      <t xml:space="preserve">                                  (с НДС)</t>
    </r>
  </si>
  <si>
    <r>
      <rPr>
        <b/>
        <sz val="12"/>
        <rFont val="Times New Roman"/>
        <family val="1"/>
      </rPr>
      <t xml:space="preserve">18,95 </t>
    </r>
    <r>
      <rPr>
        <sz val="12"/>
        <rFont val="Times New Roman"/>
        <family val="1"/>
      </rPr>
      <t xml:space="preserve">                         (с НДС)</t>
    </r>
  </si>
  <si>
    <r>
      <rPr>
        <b/>
        <sz val="12"/>
        <rFont val="Times New Roman"/>
        <family val="1"/>
      </rPr>
      <t xml:space="preserve">25,51       </t>
    </r>
    <r>
      <rPr>
        <sz val="12"/>
        <rFont val="Times New Roman"/>
        <family val="1"/>
      </rPr>
      <t xml:space="preserve">              (с НДС)</t>
    </r>
  </si>
  <si>
    <r>
      <t xml:space="preserve">499,66                 </t>
    </r>
    <r>
      <rPr>
        <sz val="12"/>
        <rFont val="Times New Roman"/>
        <family val="1"/>
      </rPr>
      <t>(с НДС)</t>
    </r>
  </si>
  <si>
    <r>
      <t xml:space="preserve">499,66                        </t>
    </r>
    <r>
      <rPr>
        <sz val="12"/>
        <rFont val="Times New Roman"/>
        <family val="1"/>
      </rPr>
      <t>(с НДС)</t>
    </r>
  </si>
  <si>
    <t xml:space="preserve">Постановление администрации Ангарского городского округа                                      от 25.12.2015 № 2069-па                  "Об установлении размера платы за жилое помещение и отмене некоторых муниципальных правовых актов" (в ред. от 11.11.2019       № 1150-па, опубл. в газете "Ангарские ведомости"                    от 18.11.2019 № 107 (1386))                                </t>
  </si>
  <si>
    <t xml:space="preserve">Примечание: размеры платы, определенные по результатам общего собрания собственников жилых помещений, или введенные на основании положений заключенного с управляющей  организацией договора, необходимо уточнять в управляющей организации;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отражается в платежных документах дополнительной суммой, так как в установленные размеры платы не включена;                                                                                                                                                                                                                                с 01.01.2019 стоимость услуг по сбору, вывозу, захоронению твердых коммунальных отходов исключена в связи с началом оказания услуг по обращению с твердыми коммунальными отходами региональным оператором по обращению с твердыми коммунальными отходами, при этом размер платы за содержание жилого помещения оставлен без изменения </t>
  </si>
  <si>
    <t xml:space="preserve">Постановление администрации Ангарского городского округа                                      от 25.12.2015 № 2069-па                    "Об установлении размера платы за жилое помещение и отмене некоторых муниципальных правовых актов" (в ред. от 11.11.2019                   № 1150-па, опубл. в газете "Ангарские ведомости"                    от 18.11.2019 № 107 (1386))                                </t>
  </si>
  <si>
    <t xml:space="preserve">Примечание: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отражается в платежных документах дополнительной суммой, так как в установленные размеры платы не включена;                                                                                                                                                                                                                                с 01.01.2019 стоимость услуг по сбору, вывозу, захоронению твердых коммунальных отходов исключена в связи с началом оказания услуг по обращению с твердыми коммунальными отходами региональным оператором по обращению с твердыми коммунальными отходами, при этом размер платы за содержание жилого помещения оставлен без изменения </t>
  </si>
  <si>
    <t xml:space="preserve">Постановление администрации Ангарского городского округа                    от 25.12.2015 № 2069-па                                                 "Об установлении размера платы за жилое помещение и отмене некоторых муниципальных правовых актов"                                             (в ред. от 11.11.2019 № 1150-па, опубл. в газете "Ангарские ведомости" от 18.11.2019 № 107 (1386))                                </t>
  </si>
  <si>
    <t xml:space="preserve">Постановление администрации Ангарского городского округа                                      от 25.12.2015 № 2069-па                                    "Об установлении размера платы за жилое помещение и отмене некоторых муниципальных правовых актов" (в ред. от 11.11.2019                     № 1150-па, опубл. в газете "Ангарские ведомости"                    от 18.11.2019 № 107 (1386))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</si>
</sst>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000"/>
    <numFmt numFmtId="180" formatCode="0.0000000"/>
    <numFmt numFmtId="181" formatCode="0.000000"/>
    <numFmt numFmtId="182" formatCode="0.00000"/>
    <numFmt numFmtId="183" formatCode="0.0000000000"/>
    <numFmt numFmtId="184" formatCode="0.000000000"/>
    <numFmt numFmtId="185" formatCode="0.00000000"/>
  </numFmts>
  <fonts count="81">
    <font>
      <sz val="10"/>
      <name val="Arial Cyr"/>
      <family val="0"/>
    </font>
    <font>
      <sz val="11"/>
      <color indexed="8"/>
      <name val="Calibri"/>
      <family val="2"/>
    </font>
    <font>
      <sz val="10"/>
      <name val="Times New Roman"/>
      <family val="1"/>
    </font>
    <font>
      <b/>
      <sz val="10"/>
      <name val="Times New Roman"/>
      <family val="1"/>
    </font>
    <font>
      <b/>
      <i/>
      <sz val="12"/>
      <name val="Times New Roman"/>
      <family val="1"/>
    </font>
    <font>
      <sz val="12"/>
      <name val="Times New Roman"/>
      <family val="1"/>
    </font>
    <font>
      <b/>
      <sz val="12"/>
      <name val="Times New Roman"/>
      <family val="1"/>
    </font>
    <font>
      <b/>
      <sz val="9"/>
      <name val="Times New Roman"/>
      <family val="1"/>
    </font>
    <font>
      <b/>
      <i/>
      <sz val="14"/>
      <name val="Times New Roman"/>
      <family val="1"/>
    </font>
    <font>
      <b/>
      <sz val="12"/>
      <color indexed="10"/>
      <name val="Times New Roman"/>
      <family val="1"/>
    </font>
    <font>
      <sz val="11"/>
      <name val="Times New Roman"/>
      <family val="1"/>
    </font>
    <font>
      <b/>
      <sz val="14"/>
      <name val="Times New Roman"/>
      <family val="1"/>
    </font>
    <font>
      <b/>
      <sz val="11"/>
      <name val="Times New Roman"/>
      <family val="1"/>
    </font>
    <font>
      <sz val="11.5"/>
      <name val="Times New Roman"/>
      <family val="1"/>
    </font>
    <font>
      <sz val="9"/>
      <name val="Times New Roman"/>
      <family val="1"/>
    </font>
    <font>
      <b/>
      <i/>
      <sz val="11"/>
      <name val="Times New Roman"/>
      <family val="1"/>
    </font>
    <font>
      <sz val="10.5"/>
      <name val="Times New Roman"/>
      <family val="1"/>
    </font>
    <font>
      <sz val="14"/>
      <name val="Times New Roman"/>
      <family val="1"/>
    </font>
    <font>
      <b/>
      <sz val="16"/>
      <name val="Times New Roman"/>
      <family val="1"/>
    </font>
    <font>
      <sz val="9.5"/>
      <name val="Times New Roman"/>
      <family val="1"/>
    </font>
    <font>
      <sz val="8"/>
      <name val="Times New Roman"/>
      <family val="1"/>
    </font>
    <font>
      <b/>
      <u val="single"/>
      <sz val="12"/>
      <name val="Times New Roman"/>
      <family val="1"/>
    </font>
    <font>
      <b/>
      <u val="single"/>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2"/>
      <name val="Times New Roman"/>
      <family val="1"/>
    </font>
    <font>
      <b/>
      <sz val="12"/>
      <color indexed="14"/>
      <name val="Times New Roman"/>
      <family val="1"/>
    </font>
    <font>
      <b/>
      <sz val="10"/>
      <color indexed="60"/>
      <name val="Times New Roman"/>
      <family val="1"/>
    </font>
    <font>
      <b/>
      <sz val="16"/>
      <color indexed="10"/>
      <name val="Times New Roman"/>
      <family val="1"/>
    </font>
    <font>
      <b/>
      <sz val="14"/>
      <color indexed="10"/>
      <name val="Times New Roman"/>
      <family val="1"/>
    </font>
    <font>
      <b/>
      <sz val="10"/>
      <color indexed="12"/>
      <name val="Times New Roman"/>
      <family val="1"/>
    </font>
    <font>
      <b/>
      <sz val="10"/>
      <color indexed="10"/>
      <name val="Times New Roman"/>
      <family val="1"/>
    </font>
    <font>
      <sz val="12"/>
      <color indexed="10"/>
      <name val="Times New Roman"/>
      <family val="1"/>
    </font>
    <font>
      <sz val="12"/>
      <color indexed="14"/>
      <name val="Times New Roman"/>
      <family val="1"/>
    </font>
    <font>
      <b/>
      <sz val="10"/>
      <color indexed="17"/>
      <name val="Times New Roman"/>
      <family val="1"/>
    </font>
    <font>
      <sz val="10"/>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Times New Roman"/>
      <family val="1"/>
    </font>
    <font>
      <b/>
      <sz val="12"/>
      <color rgb="FFFF0066"/>
      <name val="Times New Roman"/>
      <family val="1"/>
    </font>
    <font>
      <b/>
      <sz val="10"/>
      <color rgb="FFC00000"/>
      <name val="Times New Roman"/>
      <family val="1"/>
    </font>
    <font>
      <b/>
      <sz val="16"/>
      <color rgb="FFFF0000"/>
      <name val="Times New Roman"/>
      <family val="1"/>
    </font>
    <font>
      <b/>
      <sz val="14"/>
      <color rgb="FFFF0000"/>
      <name val="Times New Roman"/>
      <family val="1"/>
    </font>
    <font>
      <b/>
      <sz val="10"/>
      <color rgb="FF0000FF"/>
      <name val="Times New Roman"/>
      <family val="1"/>
    </font>
    <font>
      <b/>
      <sz val="10"/>
      <color rgb="FFFF0000"/>
      <name val="Times New Roman"/>
      <family val="1"/>
    </font>
    <font>
      <sz val="12"/>
      <color rgb="FFFF0000"/>
      <name val="Times New Roman"/>
      <family val="1"/>
    </font>
    <font>
      <sz val="12"/>
      <color rgb="FFCC00CC"/>
      <name val="Times New Roman"/>
      <family val="1"/>
    </font>
    <font>
      <b/>
      <sz val="12"/>
      <color rgb="FFFF0000"/>
      <name val="Times New Roman"/>
      <family val="1"/>
    </font>
    <font>
      <b/>
      <sz val="10"/>
      <color rgb="FF006600"/>
      <name val="Times New Roman"/>
      <family val="1"/>
    </font>
    <font>
      <sz val="14"/>
      <color rgb="FFFF0000"/>
      <name val="Times New Roman"/>
      <family val="1"/>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medium"/>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medium"/>
      <right style="thin"/>
      <top style="medium"/>
      <bottom style="medium"/>
    </border>
    <border>
      <left>
        <color indexed="63"/>
      </left>
      <right style="medium"/>
      <top style="medium"/>
      <bottom style="medium"/>
    </border>
    <border>
      <left style="thin"/>
      <right style="thin"/>
      <top style="medium"/>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style="thin"/>
      <bottom style="thin"/>
    </border>
    <border>
      <left>
        <color indexed="63"/>
      </left>
      <right style="thin"/>
      <top style="medium"/>
      <bottom style="thin"/>
    </border>
    <border>
      <left style="thin"/>
      <right style="thin"/>
      <top style="thin"/>
      <bottom style="medium"/>
    </border>
    <border>
      <left style="thin"/>
      <right style="medium"/>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thin"/>
      <bottom style="thin"/>
    </border>
    <border>
      <left>
        <color indexed="63"/>
      </left>
      <right style="thin"/>
      <top style="thin"/>
      <bottom>
        <color indexed="63"/>
      </bottom>
    </border>
    <border>
      <left style="thin"/>
      <right style="thin"/>
      <top style="medium"/>
      <bottom>
        <color indexed="63"/>
      </bottom>
    </border>
    <border>
      <left style="thin"/>
      <right>
        <color indexed="63"/>
      </right>
      <top style="medium"/>
      <bottom style="thin"/>
    </border>
    <border>
      <left style="thin"/>
      <right style="medium"/>
      <top style="medium"/>
      <bottom style="medium"/>
    </border>
    <border>
      <left style="thin"/>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thin"/>
    </border>
    <border>
      <left>
        <color indexed="63"/>
      </left>
      <right style="thin"/>
      <top style="thin"/>
      <bottom style="mediu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medium"/>
      <bottom style="thin"/>
    </border>
    <border>
      <left style="medium"/>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style="thin"/>
      <right>
        <color indexed="63"/>
      </right>
      <top style="thin"/>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color indexed="63"/>
      </bottom>
    </border>
    <border>
      <left>
        <color indexed="63"/>
      </left>
      <right>
        <color indexed="63"/>
      </right>
      <top style="thin"/>
      <bottom style="medium"/>
    </border>
    <border>
      <left style="medium"/>
      <right>
        <color indexed="63"/>
      </right>
      <top style="medium"/>
      <bottom>
        <color indexed="63"/>
      </bottom>
    </border>
    <border>
      <left style="medium"/>
      <right>
        <color indexed="63"/>
      </right>
      <top style="medium"/>
      <bottom style="medium"/>
    </border>
    <border>
      <left style="medium"/>
      <right style="thin"/>
      <top style="medium"/>
      <bottom style="thin"/>
    </border>
    <border>
      <left>
        <color indexed="63"/>
      </left>
      <right style="thin"/>
      <top style="medium"/>
      <bottom style="medium"/>
    </border>
    <border>
      <left style="medium"/>
      <right>
        <color indexed="63"/>
      </right>
      <top style="thin"/>
      <bottom style="medium"/>
    </border>
    <border>
      <left style="medium"/>
      <right>
        <color indexed="63"/>
      </right>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thin"/>
    </border>
  </borders>
  <cellStyleXfs count="61">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170" fontId="51" fillId="0" borderId="0" applyFont="0" applyFill="0" applyBorder="0" applyAlignment="0" applyProtection="0"/>
    <xf numFmtId="168" fontId="51"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51" fillId="31" borderId="8" applyNumberFormat="0" applyFont="0" applyAlignment="0" applyProtection="0"/>
    <xf numFmtId="9" fontId="51"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51" fillId="0" borderId="0" applyFont="0" applyFill="0" applyBorder="0" applyAlignment="0" applyProtection="0"/>
    <xf numFmtId="169" fontId="51" fillId="0" borderId="0" applyFont="0" applyFill="0" applyBorder="0" applyAlignment="0" applyProtection="0"/>
    <xf numFmtId="0" fontId="67" fillId="32" borderId="0" applyNumberFormat="0" applyBorder="0" applyAlignment="0" applyProtection="0"/>
  </cellStyleXfs>
  <cellXfs count="590">
    <xf numFmtId="0" fontId="0" fillId="0" borderId="0" xfId="0" applyAlignment="1">
      <alignment/>
    </xf>
    <xf numFmtId="14" fontId="5" fillId="33" borderId="1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14" fontId="2" fillId="33" borderId="10" xfId="0" applyNumberFormat="1" applyFont="1" applyFill="1" applyBorder="1" applyAlignment="1">
      <alignment horizontal="center" vertical="center"/>
    </xf>
    <xf numFmtId="14" fontId="10" fillId="33" borderId="12"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14" fontId="10" fillId="33" borderId="0" xfId="0" applyNumberFormat="1" applyFont="1" applyFill="1" applyBorder="1" applyAlignment="1">
      <alignment horizontal="center" vertical="center" wrapText="1"/>
    </xf>
    <xf numFmtId="0" fontId="7" fillId="33" borderId="16" xfId="0" applyFont="1" applyFill="1" applyBorder="1" applyAlignment="1">
      <alignment horizontal="center" vertical="center" wrapText="1"/>
    </xf>
    <xf numFmtId="14" fontId="5" fillId="33" borderId="10" xfId="0" applyNumberFormat="1" applyFont="1" applyFill="1" applyBorder="1" applyAlignment="1">
      <alignment horizontal="center" vertical="center"/>
    </xf>
    <xf numFmtId="0" fontId="5" fillId="33" borderId="17" xfId="0" applyFont="1" applyFill="1" applyBorder="1" applyAlignment="1">
      <alignment horizontal="center" vertical="center" wrapText="1"/>
    </xf>
    <xf numFmtId="2" fontId="5" fillId="33" borderId="18" xfId="0" applyNumberFormat="1" applyFont="1" applyFill="1" applyBorder="1" applyAlignment="1">
      <alignment horizontal="center" vertical="center" wrapText="1"/>
    </xf>
    <xf numFmtId="2" fontId="5" fillId="33" borderId="17" xfId="0" applyNumberFormat="1" applyFont="1" applyFill="1" applyBorder="1" applyAlignment="1">
      <alignment horizontal="center" vertical="center" wrapText="1"/>
    </xf>
    <xf numFmtId="2" fontId="5" fillId="33" borderId="19" xfId="0" applyNumberFormat="1" applyFont="1" applyFill="1" applyBorder="1" applyAlignment="1">
      <alignment horizontal="center" vertical="center" wrapText="1"/>
    </xf>
    <xf numFmtId="0" fontId="5" fillId="33" borderId="18" xfId="0" applyFont="1" applyFill="1" applyBorder="1" applyAlignment="1">
      <alignment horizontal="center" vertical="top" wrapText="1"/>
    </xf>
    <xf numFmtId="2" fontId="5" fillId="33" borderId="20"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14" fontId="5" fillId="33" borderId="21" xfId="0" applyNumberFormat="1" applyFont="1" applyFill="1" applyBorder="1" applyAlignment="1">
      <alignment horizontal="center" vertical="center"/>
    </xf>
    <xf numFmtId="0" fontId="5" fillId="33" borderId="16" xfId="0" applyFont="1" applyFill="1" applyBorder="1" applyAlignment="1">
      <alignment horizontal="center" vertical="center" wrapText="1"/>
    </xf>
    <xf numFmtId="0" fontId="7" fillId="33" borderId="22" xfId="0" applyFont="1" applyFill="1" applyBorder="1" applyAlignment="1">
      <alignment horizontal="center" vertical="center" wrapText="1"/>
    </xf>
    <xf numFmtId="14" fontId="2" fillId="33" borderId="17" xfId="0" applyNumberFormat="1" applyFont="1" applyFill="1" applyBorder="1" applyAlignment="1">
      <alignment horizontal="center" vertical="center" wrapText="1"/>
    </xf>
    <xf numFmtId="2" fontId="5" fillId="33" borderId="23" xfId="0" applyNumberFormat="1" applyFont="1" applyFill="1" applyBorder="1" applyAlignment="1">
      <alignment horizontal="center" vertical="center" wrapText="1"/>
    </xf>
    <xf numFmtId="14" fontId="5" fillId="33" borderId="24" xfId="0" applyNumberFormat="1" applyFont="1" applyFill="1" applyBorder="1" applyAlignment="1">
      <alignment horizontal="center" vertical="center" wrapText="1"/>
    </xf>
    <xf numFmtId="0" fontId="2" fillId="33" borderId="25" xfId="0" applyFont="1" applyFill="1" applyBorder="1" applyAlignment="1">
      <alignment vertical="center" wrapText="1"/>
    </xf>
    <xf numFmtId="0" fontId="10" fillId="33" borderId="25" xfId="0" applyFont="1" applyFill="1" applyBorder="1" applyAlignment="1">
      <alignment horizontal="center" vertical="center" wrapText="1"/>
    </xf>
    <xf numFmtId="0" fontId="10" fillId="33" borderId="26" xfId="0" applyFont="1" applyFill="1" applyBorder="1" applyAlignment="1">
      <alignment horizontal="center" vertical="center" wrapText="1"/>
    </xf>
    <xf numFmtId="49" fontId="2" fillId="33" borderId="27" xfId="0" applyNumberFormat="1" applyFont="1" applyFill="1" applyBorder="1" applyAlignment="1">
      <alignment vertical="center" wrapText="1"/>
    </xf>
    <xf numFmtId="49" fontId="2" fillId="33" borderId="17" xfId="0" applyNumberFormat="1" applyFont="1" applyFill="1" applyBorder="1" applyAlignment="1">
      <alignment vertical="center" wrapText="1"/>
    </xf>
    <xf numFmtId="49" fontId="5" fillId="33" borderId="28" xfId="0" applyNumberFormat="1" applyFont="1" applyFill="1" applyBorder="1" applyAlignment="1">
      <alignment horizontal="center" vertical="center" wrapText="1"/>
    </xf>
    <xf numFmtId="0" fontId="5" fillId="33" borderId="23" xfId="0" applyFont="1" applyFill="1" applyBorder="1" applyAlignment="1">
      <alignment horizontal="center" vertical="center" wrapText="1"/>
    </xf>
    <xf numFmtId="14" fontId="2" fillId="33" borderId="23" xfId="0" applyNumberFormat="1" applyFont="1" applyFill="1" applyBorder="1" applyAlignment="1">
      <alignment horizontal="center" vertical="center" wrapText="1"/>
    </xf>
    <xf numFmtId="0" fontId="6" fillId="33" borderId="29" xfId="0" applyFont="1" applyFill="1" applyBorder="1" applyAlignment="1">
      <alignment horizontal="center" vertical="center" wrapText="1"/>
    </xf>
    <xf numFmtId="14" fontId="2" fillId="33" borderId="29" xfId="0" applyNumberFormat="1"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10" fillId="33" borderId="22" xfId="0" applyFont="1" applyFill="1" applyBorder="1" applyAlignment="1">
      <alignment horizontal="center" vertical="center" wrapText="1"/>
    </xf>
    <xf numFmtId="14" fontId="10" fillId="33" borderId="24" xfId="0" applyNumberFormat="1" applyFont="1" applyFill="1" applyBorder="1" applyAlignment="1">
      <alignment horizontal="center" vertical="center" wrapText="1"/>
    </xf>
    <xf numFmtId="0" fontId="5" fillId="33" borderId="23" xfId="0" applyFont="1" applyFill="1" applyBorder="1" applyAlignment="1">
      <alignment horizontal="left" vertical="center" wrapText="1"/>
    </xf>
    <xf numFmtId="14" fontId="5" fillId="33" borderId="23" xfId="0" applyNumberFormat="1" applyFont="1" applyFill="1" applyBorder="1" applyAlignment="1">
      <alignment horizontal="center" vertical="center" wrapText="1"/>
    </xf>
    <xf numFmtId="0" fontId="3" fillId="33" borderId="16" xfId="0" applyFont="1" applyFill="1" applyBorder="1" applyAlignment="1">
      <alignment horizontal="center" vertical="center" wrapText="1"/>
    </xf>
    <xf numFmtId="0" fontId="2" fillId="33" borderId="0" xfId="0" applyFont="1" applyFill="1" applyAlignment="1">
      <alignment/>
    </xf>
    <xf numFmtId="0" fontId="5" fillId="33" borderId="10" xfId="0" applyFont="1" applyFill="1" applyBorder="1" applyAlignment="1">
      <alignment horizontal="center" vertical="center" wrapText="1"/>
    </xf>
    <xf numFmtId="0" fontId="3" fillId="33" borderId="11" xfId="0" applyFont="1" applyFill="1" applyBorder="1" applyAlignment="1">
      <alignment vertical="center" wrapText="1"/>
    </xf>
    <xf numFmtId="0" fontId="5" fillId="33" borderId="24" xfId="0" applyFont="1" applyFill="1" applyBorder="1" applyAlignment="1">
      <alignment horizontal="center" vertical="center" wrapText="1"/>
    </xf>
    <xf numFmtId="0" fontId="2" fillId="33" borderId="0" xfId="0" applyFont="1" applyFill="1" applyAlignment="1">
      <alignment horizontal="left"/>
    </xf>
    <xf numFmtId="0" fontId="3" fillId="33" borderId="31" xfId="0" applyFont="1" applyFill="1" applyBorder="1" applyAlignment="1">
      <alignment horizontal="center" vertical="center" wrapText="1"/>
    </xf>
    <xf numFmtId="0" fontId="2" fillId="33" borderId="0" xfId="0" applyNumberFormat="1" applyFont="1" applyFill="1" applyAlignment="1">
      <alignment/>
    </xf>
    <xf numFmtId="0" fontId="5" fillId="33" borderId="0" xfId="0" applyFont="1" applyFill="1" applyAlignment="1">
      <alignment/>
    </xf>
    <xf numFmtId="0" fontId="2" fillId="33" borderId="0" xfId="0" applyFont="1" applyFill="1" applyBorder="1" applyAlignment="1">
      <alignment horizontal="left" vertical="center" wrapText="1"/>
    </xf>
    <xf numFmtId="14" fontId="5" fillId="33" borderId="12" xfId="0" applyNumberFormat="1" applyFont="1" applyFill="1" applyBorder="1" applyAlignment="1">
      <alignment horizontal="center" vertical="center" wrapText="1"/>
    </xf>
    <xf numFmtId="0" fontId="17" fillId="33" borderId="0" xfId="0" applyFont="1" applyFill="1" applyAlignment="1">
      <alignment/>
    </xf>
    <xf numFmtId="0" fontId="18" fillId="33" borderId="0" xfId="0" applyFont="1" applyFill="1" applyAlignment="1">
      <alignment/>
    </xf>
    <xf numFmtId="0" fontId="3" fillId="33" borderId="11" xfId="0" applyFont="1" applyFill="1" applyBorder="1" applyAlignment="1">
      <alignment horizontal="center" vertical="center" wrapText="1"/>
    </xf>
    <xf numFmtId="14" fontId="16" fillId="33" borderId="12" xfId="0" applyNumberFormat="1" applyFont="1" applyFill="1" applyBorder="1" applyAlignment="1">
      <alignment horizontal="center" vertical="center" wrapText="1"/>
    </xf>
    <xf numFmtId="0" fontId="5" fillId="33" borderId="32" xfId="0" applyFont="1" applyFill="1" applyBorder="1" applyAlignment="1">
      <alignment vertical="center" wrapText="1"/>
    </xf>
    <xf numFmtId="0" fontId="2" fillId="33" borderId="33" xfId="0" applyFont="1" applyFill="1" applyBorder="1" applyAlignment="1">
      <alignment vertical="center" wrapText="1"/>
    </xf>
    <xf numFmtId="0" fontId="5" fillId="33" borderId="25" xfId="0" applyFont="1" applyFill="1" applyBorder="1" applyAlignment="1">
      <alignment vertical="center" wrapText="1"/>
    </xf>
    <xf numFmtId="0" fontId="2" fillId="33" borderId="34" xfId="0" applyFont="1" applyFill="1" applyBorder="1" applyAlignment="1">
      <alignment vertical="center" wrapText="1"/>
    </xf>
    <xf numFmtId="0" fontId="5" fillId="33" borderId="26" xfId="0" applyFont="1" applyFill="1" applyBorder="1" applyAlignment="1">
      <alignment vertical="center" wrapText="1"/>
    </xf>
    <xf numFmtId="0" fontId="5" fillId="33" borderId="0" xfId="0" applyFont="1" applyFill="1" applyBorder="1" applyAlignment="1">
      <alignment horizontal="left" vertical="center" wrapText="1"/>
    </xf>
    <xf numFmtId="14" fontId="5" fillId="33" borderId="0" xfId="0" applyNumberFormat="1" applyFont="1" applyFill="1" applyBorder="1" applyAlignment="1">
      <alignment horizontal="center" vertical="center" wrapText="1"/>
    </xf>
    <xf numFmtId="2" fontId="5" fillId="33" borderId="35" xfId="0" applyNumberFormat="1" applyFont="1" applyFill="1" applyBorder="1" applyAlignment="1">
      <alignment horizontal="center" vertical="center" wrapText="1"/>
    </xf>
    <xf numFmtId="49" fontId="5" fillId="33" borderId="27" xfId="0" applyNumberFormat="1" applyFont="1" applyFill="1" applyBorder="1" applyAlignment="1">
      <alignment horizontal="center" vertical="center" wrapText="1"/>
    </xf>
    <xf numFmtId="49" fontId="5" fillId="33" borderId="36" xfId="0" applyNumberFormat="1" applyFont="1" applyFill="1" applyBorder="1" applyAlignment="1">
      <alignment horizontal="center" vertical="center" wrapText="1"/>
    </xf>
    <xf numFmtId="182" fontId="3" fillId="33" borderId="0" xfId="0" applyNumberFormat="1" applyFont="1" applyFill="1" applyAlignment="1">
      <alignment/>
    </xf>
    <xf numFmtId="0" fontId="5" fillId="33" borderId="27" xfId="0" applyFont="1" applyFill="1" applyBorder="1" applyAlignment="1">
      <alignment vertical="center" wrapText="1"/>
    </xf>
    <xf numFmtId="2" fontId="5" fillId="33" borderId="27" xfId="0" applyNumberFormat="1" applyFont="1" applyFill="1" applyBorder="1" applyAlignment="1">
      <alignment vertical="center" wrapText="1"/>
    </xf>
    <xf numFmtId="0" fontId="5" fillId="33" borderId="37" xfId="0" applyFont="1" applyFill="1" applyBorder="1" applyAlignment="1">
      <alignment vertical="center" wrapText="1"/>
    </xf>
    <xf numFmtId="0" fontId="5" fillId="33" borderId="36" xfId="0" applyFont="1" applyFill="1" applyBorder="1" applyAlignment="1">
      <alignment vertical="center" wrapText="1"/>
    </xf>
    <xf numFmtId="14" fontId="5" fillId="33" borderId="12" xfId="0" applyNumberFormat="1" applyFont="1" applyFill="1" applyBorder="1" applyAlignment="1">
      <alignment vertical="center" wrapText="1"/>
    </xf>
    <xf numFmtId="14" fontId="5" fillId="33" borderId="23" xfId="0" applyNumberFormat="1" applyFont="1" applyFill="1" applyBorder="1" applyAlignment="1">
      <alignment vertical="center" wrapText="1"/>
    </xf>
    <xf numFmtId="0" fontId="3" fillId="33" borderId="0" xfId="0" applyFont="1" applyFill="1" applyAlignment="1">
      <alignment/>
    </xf>
    <xf numFmtId="2" fontId="2" fillId="33" borderId="23" xfId="0" applyNumberFormat="1" applyFont="1" applyFill="1" applyBorder="1" applyAlignment="1">
      <alignment horizontal="center" vertical="center" wrapText="1"/>
    </xf>
    <xf numFmtId="2" fontId="5" fillId="33" borderId="28" xfId="0" applyNumberFormat="1" applyFont="1" applyFill="1" applyBorder="1" applyAlignment="1">
      <alignment horizontal="center" vertical="center" wrapText="1"/>
    </xf>
    <xf numFmtId="0" fontId="5" fillId="33" borderId="36" xfId="0" applyFont="1" applyFill="1" applyBorder="1" applyAlignment="1">
      <alignment horizontal="center" vertical="center" wrapText="1"/>
    </xf>
    <xf numFmtId="0" fontId="2" fillId="33" borderId="13" xfId="0" applyFont="1" applyFill="1" applyBorder="1" applyAlignment="1">
      <alignment horizontal="center" vertical="center"/>
    </xf>
    <xf numFmtId="2" fontId="2" fillId="33" borderId="38" xfId="0" applyNumberFormat="1" applyFont="1" applyFill="1" applyBorder="1" applyAlignment="1">
      <alignment horizontal="center" vertical="center"/>
    </xf>
    <xf numFmtId="2" fontId="2" fillId="33" borderId="17" xfId="0" applyNumberFormat="1" applyFont="1" applyFill="1" applyBorder="1" applyAlignment="1">
      <alignment horizontal="center" vertical="center" wrapText="1"/>
    </xf>
    <xf numFmtId="2" fontId="2" fillId="33" borderId="27" xfId="0" applyNumberFormat="1" applyFont="1" applyFill="1" applyBorder="1" applyAlignment="1">
      <alignment horizontal="center" vertical="center" wrapText="1"/>
    </xf>
    <xf numFmtId="2" fontId="2" fillId="33" borderId="28" xfId="0" applyNumberFormat="1" applyFont="1" applyFill="1" applyBorder="1" applyAlignment="1">
      <alignment horizontal="center" vertical="center" wrapText="1"/>
    </xf>
    <xf numFmtId="2" fontId="2" fillId="33" borderId="0" xfId="0" applyNumberFormat="1" applyFont="1" applyFill="1" applyBorder="1" applyAlignment="1">
      <alignment horizontal="center" vertical="center" wrapText="1"/>
    </xf>
    <xf numFmtId="0" fontId="5" fillId="33" borderId="17" xfId="0" applyFont="1" applyFill="1" applyBorder="1" applyAlignment="1">
      <alignment horizontal="left" vertical="center" wrapText="1"/>
    </xf>
    <xf numFmtId="0" fontId="6" fillId="33" borderId="16" xfId="0" applyFont="1" applyFill="1" applyBorder="1" applyAlignment="1">
      <alignment horizontal="center" vertical="center" wrapText="1"/>
    </xf>
    <xf numFmtId="0" fontId="6" fillId="33" borderId="23" xfId="0" applyFont="1" applyFill="1" applyBorder="1" applyAlignment="1">
      <alignment horizontal="center" vertical="center" wrapText="1"/>
    </xf>
    <xf numFmtId="179" fontId="2" fillId="33" borderId="0" xfId="0" applyNumberFormat="1" applyFont="1" applyFill="1" applyAlignment="1">
      <alignment/>
    </xf>
    <xf numFmtId="2" fontId="2" fillId="33" borderId="0" xfId="0" applyNumberFormat="1" applyFont="1" applyFill="1" applyAlignment="1">
      <alignment/>
    </xf>
    <xf numFmtId="172" fontId="5" fillId="33" borderId="0" xfId="0" applyNumberFormat="1" applyFont="1" applyFill="1" applyBorder="1" applyAlignment="1">
      <alignment horizontal="center" vertical="center" wrapText="1"/>
    </xf>
    <xf numFmtId="172" fontId="6" fillId="33" borderId="0" xfId="0" applyNumberFormat="1" applyFont="1" applyFill="1" applyBorder="1" applyAlignment="1">
      <alignment horizontal="center" vertical="center" wrapText="1"/>
    </xf>
    <xf numFmtId="14" fontId="2" fillId="33" borderId="12" xfId="0" applyNumberFormat="1" applyFont="1" applyFill="1" applyBorder="1" applyAlignment="1">
      <alignment horizontal="center" vertical="center" wrapText="1"/>
    </xf>
    <xf numFmtId="0" fontId="5" fillId="33" borderId="0" xfId="0" applyFont="1" applyFill="1" applyAlignment="1">
      <alignment horizontal="left"/>
    </xf>
    <xf numFmtId="0" fontId="2" fillId="33" borderId="0" xfId="0" applyFont="1" applyFill="1" applyBorder="1" applyAlignment="1">
      <alignment horizontal="center" vertical="center" wrapText="1"/>
    </xf>
    <xf numFmtId="0" fontId="68" fillId="33" borderId="0" xfId="0" applyFont="1" applyFill="1" applyAlignment="1">
      <alignment/>
    </xf>
    <xf numFmtId="2" fontId="68" fillId="33" borderId="0" xfId="0" applyNumberFormat="1" applyFont="1" applyFill="1" applyAlignment="1">
      <alignment/>
    </xf>
    <xf numFmtId="0" fontId="69" fillId="33" borderId="0" xfId="0" applyFont="1" applyFill="1" applyAlignment="1">
      <alignment/>
    </xf>
    <xf numFmtId="172" fontId="68" fillId="33" borderId="0" xfId="0" applyNumberFormat="1" applyFont="1" applyFill="1" applyAlignment="1">
      <alignment/>
    </xf>
    <xf numFmtId="0" fontId="11" fillId="33" borderId="0" xfId="0" applyFont="1" applyFill="1" applyAlignment="1">
      <alignment vertical="center"/>
    </xf>
    <xf numFmtId="14" fontId="10" fillId="33" borderId="23" xfId="0" applyNumberFormat="1" applyFont="1" applyFill="1" applyBorder="1" applyAlignment="1">
      <alignment horizontal="center" vertical="center" wrapText="1"/>
    </xf>
    <xf numFmtId="0" fontId="70" fillId="33" borderId="0" xfId="0" applyFont="1" applyFill="1" applyAlignment="1">
      <alignment/>
    </xf>
    <xf numFmtId="0" fontId="2" fillId="34" borderId="0" xfId="0" applyFont="1" applyFill="1" applyAlignment="1">
      <alignment/>
    </xf>
    <xf numFmtId="0" fontId="5" fillId="33" borderId="0" xfId="0" applyFont="1" applyFill="1" applyBorder="1" applyAlignment="1">
      <alignment horizontal="center" vertical="center" wrapText="1"/>
    </xf>
    <xf numFmtId="0" fontId="11" fillId="33" borderId="0" xfId="0" applyFont="1" applyFill="1" applyAlignment="1">
      <alignment horizontal="center" vertical="center" wrapText="1"/>
    </xf>
    <xf numFmtId="0" fontId="8" fillId="33" borderId="0" xfId="0" applyFont="1" applyFill="1" applyAlignment="1">
      <alignment horizontal="left" wrapText="1"/>
    </xf>
    <xf numFmtId="0" fontId="5" fillId="33" borderId="0" xfId="0" applyFont="1" applyFill="1" applyAlignment="1">
      <alignment horizontal="left"/>
    </xf>
    <xf numFmtId="0" fontId="10"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14" fontId="2" fillId="33" borderId="16" xfId="0" applyNumberFormat="1" applyFont="1" applyFill="1" applyBorder="1" applyAlignment="1">
      <alignment horizontal="center" vertical="center" wrapText="1"/>
    </xf>
    <xf numFmtId="173" fontId="5" fillId="33" borderId="17" xfId="0" applyNumberFormat="1" applyFont="1" applyFill="1" applyBorder="1" applyAlignment="1">
      <alignment horizontal="center" vertical="center" wrapText="1"/>
    </xf>
    <xf numFmtId="173" fontId="5" fillId="33" borderId="23" xfId="0" applyNumberFormat="1" applyFont="1" applyFill="1" applyBorder="1" applyAlignment="1">
      <alignment horizontal="center" vertical="center" wrapText="1"/>
    </xf>
    <xf numFmtId="173" fontId="5" fillId="33" borderId="0" xfId="0" applyNumberFormat="1" applyFont="1" applyFill="1" applyBorder="1" applyAlignment="1">
      <alignment horizontal="center" vertical="center" wrapText="1"/>
    </xf>
    <xf numFmtId="14" fontId="2" fillId="33" borderId="0" xfId="0" applyNumberFormat="1" applyFont="1" applyFill="1" applyBorder="1" applyAlignment="1">
      <alignment horizontal="center" vertical="center" wrapText="1"/>
    </xf>
    <xf numFmtId="0" fontId="2" fillId="33" borderId="17" xfId="0" applyFont="1" applyFill="1" applyBorder="1" applyAlignment="1">
      <alignment horizontal="center" vertical="center"/>
    </xf>
    <xf numFmtId="0" fontId="13" fillId="33" borderId="17"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23" xfId="0" applyFont="1" applyFill="1" applyBorder="1" applyAlignment="1">
      <alignment horizontal="center" vertical="center"/>
    </xf>
    <xf numFmtId="14" fontId="5" fillId="33" borderId="39" xfId="0" applyNumberFormat="1" applyFont="1" applyFill="1" applyBorder="1" applyAlignment="1">
      <alignment horizontal="center" vertical="center" wrapText="1"/>
    </xf>
    <xf numFmtId="0" fontId="13" fillId="33" borderId="18" xfId="0" applyFont="1" applyFill="1" applyBorder="1" applyAlignment="1">
      <alignment horizontal="center" vertical="center"/>
    </xf>
    <xf numFmtId="0" fontId="13" fillId="33" borderId="26" xfId="0" applyFont="1" applyFill="1" applyBorder="1" applyAlignment="1">
      <alignment horizontal="center" vertical="center"/>
    </xf>
    <xf numFmtId="0" fontId="13" fillId="33" borderId="0" xfId="0" applyFont="1" applyFill="1" applyBorder="1" applyAlignment="1">
      <alignment horizontal="left" vertical="center"/>
    </xf>
    <xf numFmtId="0" fontId="71" fillId="33" borderId="40" xfId="0" applyFont="1" applyFill="1" applyBorder="1" applyAlignment="1">
      <alignment vertical="center"/>
    </xf>
    <xf numFmtId="0" fontId="72" fillId="33" borderId="40" xfId="0" applyFont="1" applyFill="1" applyBorder="1" applyAlignment="1">
      <alignment vertical="center"/>
    </xf>
    <xf numFmtId="14" fontId="16" fillId="33" borderId="23" xfId="0" applyNumberFormat="1" applyFont="1" applyFill="1" applyBorder="1" applyAlignment="1">
      <alignment horizontal="center" vertical="center" wrapText="1"/>
    </xf>
    <xf numFmtId="2" fontId="73" fillId="33" borderId="0" xfId="0" applyNumberFormat="1" applyFont="1" applyFill="1" applyAlignment="1">
      <alignment vertical="center"/>
    </xf>
    <xf numFmtId="0" fontId="74" fillId="33" borderId="0" xfId="0" applyFont="1" applyFill="1" applyAlignment="1">
      <alignment vertical="center"/>
    </xf>
    <xf numFmtId="0" fontId="4" fillId="33" borderId="27" xfId="0" applyFont="1" applyFill="1" applyBorder="1" applyAlignment="1">
      <alignment vertical="center" wrapText="1"/>
    </xf>
    <xf numFmtId="49" fontId="3" fillId="33" borderId="11" xfId="0" applyNumberFormat="1" applyFont="1" applyFill="1" applyBorder="1" applyAlignment="1">
      <alignment horizontal="center" vertical="center" wrapText="1"/>
    </xf>
    <xf numFmtId="172" fontId="6" fillId="33" borderId="17" xfId="0" applyNumberFormat="1" applyFont="1" applyFill="1" applyBorder="1" applyAlignment="1">
      <alignment horizontal="center" vertical="center"/>
    </xf>
    <xf numFmtId="0" fontId="75" fillId="33" borderId="0" xfId="0" applyFont="1" applyFill="1" applyAlignment="1">
      <alignment/>
    </xf>
    <xf numFmtId="0" fontId="76" fillId="33" borderId="0" xfId="0" applyFont="1" applyFill="1" applyAlignment="1">
      <alignment/>
    </xf>
    <xf numFmtId="0" fontId="77" fillId="33" borderId="40" xfId="0" applyFont="1" applyFill="1" applyBorder="1" applyAlignment="1">
      <alignment vertical="center"/>
    </xf>
    <xf numFmtId="0" fontId="3"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18" xfId="0" applyFont="1" applyFill="1" applyBorder="1" applyAlignment="1">
      <alignment horizontal="center" vertical="center" wrapText="1"/>
    </xf>
    <xf numFmtId="49" fontId="2" fillId="33" borderId="41" xfId="0" applyNumberFormat="1" applyFont="1" applyFill="1" applyBorder="1" applyAlignment="1">
      <alignment horizontal="center" vertical="center" wrapText="1"/>
    </xf>
    <xf numFmtId="0" fontId="2" fillId="33" borderId="43" xfId="0" applyFont="1" applyFill="1" applyBorder="1" applyAlignment="1">
      <alignment horizontal="left" vertical="center" wrapText="1"/>
    </xf>
    <xf numFmtId="0" fontId="3" fillId="33" borderId="18"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37" xfId="0" applyFont="1" applyFill="1" applyBorder="1" applyAlignment="1">
      <alignment horizontal="left" vertical="center" wrapText="1"/>
    </xf>
    <xf numFmtId="0" fontId="2" fillId="33" borderId="34" xfId="0" applyFont="1" applyFill="1" applyBorder="1" applyAlignment="1">
      <alignment horizontal="center" vertical="center" wrapText="1"/>
    </xf>
    <xf numFmtId="0" fontId="5" fillId="33" borderId="26" xfId="0" applyFont="1" applyFill="1" applyBorder="1" applyAlignment="1">
      <alignment horizontal="center" vertical="top" wrapText="1"/>
    </xf>
    <xf numFmtId="0" fontId="3" fillId="33" borderId="44"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46" xfId="0" applyFont="1" applyFill="1" applyBorder="1" applyAlignment="1">
      <alignment horizontal="center" vertical="center" wrapText="1"/>
    </xf>
    <xf numFmtId="2" fontId="5" fillId="33" borderId="43" xfId="0" applyNumberFormat="1" applyFont="1" applyFill="1" applyBorder="1" applyAlignment="1">
      <alignment horizontal="center" vertical="center" wrapText="1"/>
    </xf>
    <xf numFmtId="0" fontId="3" fillId="33" borderId="42"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2" fillId="33" borderId="27" xfId="0" applyFont="1" applyFill="1" applyBorder="1" applyAlignment="1">
      <alignment horizontal="center" vertical="center"/>
    </xf>
    <xf numFmtId="0" fontId="2" fillId="33" borderId="42" xfId="0" applyFont="1" applyFill="1" applyBorder="1" applyAlignment="1">
      <alignment horizontal="center" vertical="center"/>
    </xf>
    <xf numFmtId="0" fontId="5" fillId="33" borderId="35" xfId="0" applyFont="1" applyFill="1" applyBorder="1" applyAlignment="1">
      <alignment horizontal="center" vertical="center" wrapText="1"/>
    </xf>
    <xf numFmtId="0" fontId="2" fillId="33" borderId="17" xfId="0" applyFont="1" applyFill="1" applyBorder="1" applyAlignment="1">
      <alignment horizontal="left" vertical="center" wrapText="1"/>
    </xf>
    <xf numFmtId="0" fontId="2" fillId="33" borderId="17" xfId="0" applyFont="1" applyFill="1" applyBorder="1" applyAlignment="1">
      <alignment horizontal="center" vertical="center" wrapText="1"/>
    </xf>
    <xf numFmtId="0" fontId="2" fillId="33" borderId="23" xfId="0" applyFont="1" applyFill="1" applyBorder="1" applyAlignment="1">
      <alignment horizontal="center" vertical="center" wrapText="1"/>
    </xf>
    <xf numFmtId="172" fontId="2" fillId="33" borderId="17" xfId="0" applyNumberFormat="1" applyFont="1" applyFill="1" applyBorder="1" applyAlignment="1">
      <alignment horizontal="center" vertical="center" wrapText="1"/>
    </xf>
    <xf numFmtId="2" fontId="5" fillId="33" borderId="37" xfId="0" applyNumberFormat="1" applyFont="1" applyFill="1" applyBorder="1" applyAlignment="1">
      <alignment horizontal="center" vertical="center" wrapText="1"/>
    </xf>
    <xf numFmtId="2" fontId="6" fillId="33" borderId="17" xfId="0" applyNumberFormat="1" applyFont="1" applyFill="1" applyBorder="1" applyAlignment="1">
      <alignment horizontal="center" vertical="center" wrapText="1"/>
    </xf>
    <xf numFmtId="2" fontId="6" fillId="33" borderId="17" xfId="0" applyNumberFormat="1" applyFont="1" applyFill="1" applyBorder="1" applyAlignment="1">
      <alignment horizontal="center" vertical="center"/>
    </xf>
    <xf numFmtId="2" fontId="6" fillId="33" borderId="23" xfId="0" applyNumberFormat="1" applyFont="1" applyFill="1" applyBorder="1" applyAlignment="1">
      <alignment horizontal="center" vertical="center" wrapText="1"/>
    </xf>
    <xf numFmtId="2" fontId="6" fillId="33" borderId="37" xfId="0" applyNumberFormat="1" applyFont="1" applyFill="1" applyBorder="1" applyAlignment="1">
      <alignment horizontal="center" vertical="center" wrapText="1"/>
    </xf>
    <xf numFmtId="0" fontId="6" fillId="33" borderId="17" xfId="0" applyFont="1" applyFill="1" applyBorder="1" applyAlignment="1">
      <alignment horizontal="center" vertical="center" wrapText="1"/>
    </xf>
    <xf numFmtId="172" fontId="6" fillId="33" borderId="17" xfId="0" applyNumberFormat="1" applyFont="1" applyFill="1" applyBorder="1" applyAlignment="1">
      <alignment horizontal="center" vertical="center" wrapText="1"/>
    </xf>
    <xf numFmtId="172" fontId="6" fillId="33" borderId="23" xfId="0" applyNumberFormat="1" applyFont="1" applyFill="1" applyBorder="1" applyAlignment="1">
      <alignment horizontal="center" vertical="center" wrapText="1"/>
    </xf>
    <xf numFmtId="2" fontId="6" fillId="33" borderId="25" xfId="0" applyNumberFormat="1" applyFont="1" applyFill="1" applyBorder="1" applyAlignment="1">
      <alignment horizontal="center" wrapText="1"/>
    </xf>
    <xf numFmtId="2" fontId="6" fillId="33" borderId="0" xfId="0" applyNumberFormat="1" applyFont="1" applyFill="1" applyBorder="1" applyAlignment="1">
      <alignment horizontal="center" vertical="center"/>
    </xf>
    <xf numFmtId="172" fontId="6" fillId="33" borderId="23" xfId="0" applyNumberFormat="1" applyFont="1" applyFill="1" applyBorder="1" applyAlignment="1">
      <alignment horizontal="center" vertical="center"/>
    </xf>
    <xf numFmtId="0" fontId="6" fillId="33" borderId="18" xfId="0" applyFont="1" applyFill="1" applyBorder="1" applyAlignment="1">
      <alignment horizontal="center" vertical="center" wrapText="1"/>
    </xf>
    <xf numFmtId="172" fontId="78" fillId="33" borderId="0" xfId="0" applyNumberFormat="1" applyFont="1" applyFill="1" applyAlignment="1">
      <alignment/>
    </xf>
    <xf numFmtId="0" fontId="78" fillId="33" borderId="0" xfId="0" applyFont="1" applyFill="1" applyAlignment="1">
      <alignment/>
    </xf>
    <xf numFmtId="0" fontId="5" fillId="33" borderId="47" xfId="0" applyFont="1" applyFill="1" applyBorder="1" applyAlignment="1">
      <alignment horizontal="center" vertical="center" wrapText="1"/>
    </xf>
    <xf numFmtId="14" fontId="75" fillId="33" borderId="0" xfId="0" applyNumberFormat="1"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14" fontId="5" fillId="33" borderId="25" xfId="0" applyNumberFormat="1"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18" xfId="0" applyFont="1" applyFill="1" applyBorder="1" applyAlignment="1">
      <alignment horizontal="center" vertical="center" wrapText="1"/>
    </xf>
    <xf numFmtId="2" fontId="6" fillId="33" borderId="32" xfId="0" applyNumberFormat="1" applyFont="1" applyFill="1" applyBorder="1" applyAlignment="1">
      <alignment horizontal="center" vertical="center" wrapText="1"/>
    </xf>
    <xf numFmtId="2" fontId="6" fillId="33" borderId="25" xfId="0" applyNumberFormat="1"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35" xfId="0" applyFont="1" applyFill="1" applyBorder="1" applyAlignment="1">
      <alignment horizontal="center" vertical="center" wrapText="1"/>
    </xf>
    <xf numFmtId="49" fontId="2" fillId="33" borderId="41" xfId="0" applyNumberFormat="1" applyFont="1" applyFill="1" applyBorder="1" applyAlignment="1">
      <alignment horizontal="center" vertical="center" wrapText="1"/>
    </xf>
    <xf numFmtId="49" fontId="2" fillId="33" borderId="42" xfId="0" applyNumberFormat="1" applyFont="1" applyFill="1" applyBorder="1" applyAlignment="1">
      <alignment horizontal="center" vertical="center" wrapText="1"/>
    </xf>
    <xf numFmtId="0" fontId="2" fillId="33" borderId="43" xfId="0" applyFont="1" applyFill="1" applyBorder="1" applyAlignment="1">
      <alignment horizontal="left" vertical="center" wrapText="1"/>
    </xf>
    <xf numFmtId="2" fontId="5" fillId="33" borderId="43" xfId="0" applyNumberFormat="1" applyFont="1" applyFill="1" applyBorder="1" applyAlignment="1">
      <alignment horizontal="center" vertical="center" wrapText="1"/>
    </xf>
    <xf numFmtId="2" fontId="5" fillId="33" borderId="27" xfId="0" applyNumberFormat="1" applyFont="1" applyFill="1" applyBorder="1" applyAlignment="1">
      <alignment horizontal="center" vertical="center" wrapText="1"/>
    </xf>
    <xf numFmtId="0" fontId="2" fillId="33" borderId="42" xfId="0" applyFont="1" applyFill="1" applyBorder="1" applyAlignment="1">
      <alignment horizontal="center" vertical="center"/>
    </xf>
    <xf numFmtId="0" fontId="2"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2" fillId="33" borderId="37" xfId="0" applyFont="1" applyFill="1" applyBorder="1" applyAlignment="1">
      <alignment horizontal="left" vertical="center" wrapText="1"/>
    </xf>
    <xf numFmtId="0" fontId="2" fillId="33" borderId="32"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20" xfId="0" applyFont="1" applyFill="1" applyBorder="1" applyAlignment="1">
      <alignment horizontal="left" vertical="center" wrapText="1"/>
    </xf>
    <xf numFmtId="0" fontId="11" fillId="33" borderId="0" xfId="0" applyFont="1" applyFill="1" applyAlignment="1">
      <alignment horizontal="center" vertical="center" wrapText="1"/>
    </xf>
    <xf numFmtId="0" fontId="8" fillId="33" borderId="0" xfId="0" applyFont="1" applyFill="1" applyAlignment="1">
      <alignment horizontal="left" wrapText="1"/>
    </xf>
    <xf numFmtId="0" fontId="3" fillId="33" borderId="45" xfId="0" applyFont="1" applyFill="1" applyBorder="1" applyAlignment="1">
      <alignment horizontal="center" vertical="center" wrapText="1"/>
    </xf>
    <xf numFmtId="0" fontId="3" fillId="33" borderId="44" xfId="0" applyFont="1" applyFill="1" applyBorder="1" applyAlignment="1">
      <alignment horizontal="center" vertical="center" wrapText="1"/>
    </xf>
    <xf numFmtId="172" fontId="6" fillId="33" borderId="32" xfId="0" applyNumberFormat="1" applyFont="1" applyFill="1" applyBorder="1" applyAlignment="1">
      <alignment horizontal="center" vertical="center" wrapText="1"/>
    </xf>
    <xf numFmtId="172" fontId="6" fillId="33" borderId="18" xfId="0" applyNumberFormat="1" applyFont="1" applyFill="1" applyBorder="1" applyAlignment="1">
      <alignment horizontal="center" vertical="center" wrapText="1"/>
    </xf>
    <xf numFmtId="0" fontId="6" fillId="33" borderId="26"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5" fillId="33" borderId="26" xfId="0" applyFont="1" applyFill="1" applyBorder="1" applyAlignment="1">
      <alignment horizontal="center" vertical="top" wrapText="1"/>
    </xf>
    <xf numFmtId="0" fontId="2" fillId="33" borderId="29"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4" fillId="33" borderId="17" xfId="0" applyFont="1" applyFill="1" applyBorder="1" applyAlignment="1">
      <alignment horizontal="center" vertical="center" wrapText="1"/>
    </xf>
    <xf numFmtId="2" fontId="5" fillId="33" borderId="50" xfId="0" applyNumberFormat="1" applyFont="1" applyFill="1" applyBorder="1" applyAlignment="1">
      <alignment horizontal="center" vertical="center" wrapText="1"/>
    </xf>
    <xf numFmtId="49" fontId="5" fillId="33" borderId="26" xfId="0" applyNumberFormat="1" applyFont="1" applyFill="1" applyBorder="1" applyAlignment="1">
      <alignment horizontal="center" vertical="center" wrapText="1"/>
    </xf>
    <xf numFmtId="2" fontId="5" fillId="33" borderId="37" xfId="0" applyNumberFormat="1"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23" xfId="0" applyFont="1" applyFill="1" applyBorder="1" applyAlignment="1">
      <alignment horizontal="center" vertical="center" wrapText="1"/>
    </xf>
    <xf numFmtId="172" fontId="2" fillId="33" borderId="17" xfId="0" applyNumberFormat="1" applyFont="1" applyFill="1" applyBorder="1" applyAlignment="1">
      <alignment horizontal="center" vertical="center" wrapText="1"/>
    </xf>
    <xf numFmtId="0" fontId="2" fillId="33" borderId="17"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3" fillId="33" borderId="22" xfId="0" applyFont="1" applyFill="1" applyBorder="1" applyAlignment="1">
      <alignment horizontal="center" vertical="center" wrapText="1"/>
    </xf>
    <xf numFmtId="0" fontId="2" fillId="33" borderId="0" xfId="0" applyFont="1" applyFill="1" applyBorder="1" applyAlignment="1">
      <alignment horizontal="center" vertical="center" wrapText="1"/>
    </xf>
    <xf numFmtId="2" fontId="5" fillId="33" borderId="26" xfId="0" applyNumberFormat="1" applyFont="1" applyFill="1" applyBorder="1" applyAlignment="1">
      <alignment horizontal="center" vertical="center" wrapText="1"/>
    </xf>
    <xf numFmtId="14" fontId="5" fillId="33" borderId="16" xfId="0" applyNumberFormat="1" applyFont="1" applyFill="1" applyBorder="1" applyAlignment="1">
      <alignment horizontal="center" vertical="center" wrapText="1"/>
    </xf>
    <xf numFmtId="179" fontId="5" fillId="33" borderId="17" xfId="0" applyNumberFormat="1" applyFont="1" applyFill="1" applyBorder="1" applyAlignment="1">
      <alignment horizontal="center" vertical="center" wrapText="1"/>
    </xf>
    <xf numFmtId="14" fontId="5" fillId="33" borderId="16" xfId="0" applyNumberFormat="1" applyFont="1" applyFill="1" applyBorder="1" applyAlignment="1">
      <alignment horizontal="center" vertical="center"/>
    </xf>
    <xf numFmtId="14" fontId="16" fillId="33" borderId="23" xfId="0" applyNumberFormat="1" applyFont="1" applyFill="1" applyBorder="1" applyAlignment="1">
      <alignment vertical="center" wrapText="1"/>
    </xf>
    <xf numFmtId="14" fontId="5" fillId="0" borderId="16" xfId="0" applyNumberFormat="1" applyFont="1" applyFill="1" applyBorder="1" applyAlignment="1">
      <alignment horizontal="center" vertical="center" wrapText="1"/>
    </xf>
    <xf numFmtId="14" fontId="5" fillId="33" borderId="17" xfId="0" applyNumberFormat="1" applyFont="1" applyFill="1" applyBorder="1" applyAlignment="1">
      <alignment horizontal="center" vertical="center" wrapText="1"/>
    </xf>
    <xf numFmtId="0" fontId="7" fillId="33" borderId="18" xfId="0" applyFont="1" applyFill="1" applyBorder="1" applyAlignment="1">
      <alignment horizontal="center" vertical="center" wrapText="1"/>
    </xf>
    <xf numFmtId="14" fontId="5" fillId="33" borderId="51" xfId="0" applyNumberFormat="1" applyFont="1" applyFill="1" applyBorder="1" applyAlignment="1">
      <alignment horizontal="center" vertical="center"/>
    </xf>
    <xf numFmtId="14" fontId="5" fillId="33" borderId="29" xfId="0" applyNumberFormat="1" applyFont="1" applyFill="1" applyBorder="1" applyAlignment="1">
      <alignment horizontal="center" vertical="center" wrapText="1"/>
    </xf>
    <xf numFmtId="2" fontId="6" fillId="33" borderId="23" xfId="0" applyNumberFormat="1" applyFont="1" applyFill="1" applyBorder="1" applyAlignment="1">
      <alignment horizontal="center" vertical="center"/>
    </xf>
    <xf numFmtId="2" fontId="6" fillId="33" borderId="26" xfId="0" applyNumberFormat="1" applyFont="1" applyFill="1" applyBorder="1" applyAlignment="1">
      <alignment horizontal="center" vertical="center" wrapText="1"/>
    </xf>
    <xf numFmtId="172" fontId="6" fillId="33" borderId="32" xfId="0" applyNumberFormat="1" applyFont="1" applyFill="1" applyBorder="1" applyAlignment="1">
      <alignment horizontal="center" vertical="center"/>
    </xf>
    <xf numFmtId="179" fontId="5" fillId="33" borderId="27" xfId="0" applyNumberFormat="1" applyFont="1" applyFill="1" applyBorder="1" applyAlignment="1">
      <alignment horizontal="center" vertical="center" wrapText="1"/>
    </xf>
    <xf numFmtId="0" fontId="5" fillId="33" borderId="27" xfId="0" applyFont="1" applyFill="1" applyBorder="1" applyAlignment="1">
      <alignment horizontal="center" vertical="center" wrapText="1"/>
    </xf>
    <xf numFmtId="2" fontId="78" fillId="33" borderId="0" xfId="0" applyNumberFormat="1" applyFont="1" applyFill="1" applyAlignment="1">
      <alignment/>
    </xf>
    <xf numFmtId="0" fontId="2" fillId="33" borderId="42" xfId="0" applyFont="1" applyFill="1" applyBorder="1" applyAlignment="1">
      <alignment horizontal="center" vertical="center" wrapText="1"/>
    </xf>
    <xf numFmtId="0" fontId="2" fillId="33" borderId="20" xfId="0" applyFont="1" applyFill="1" applyBorder="1" applyAlignment="1">
      <alignment horizontal="left" vertical="center" wrapText="1"/>
    </xf>
    <xf numFmtId="0" fontId="3" fillId="33" borderId="27" xfId="0" applyFont="1" applyFill="1" applyBorder="1" applyAlignment="1">
      <alignment horizontal="center" vertical="center" wrapText="1"/>
    </xf>
    <xf numFmtId="49" fontId="2" fillId="33" borderId="41" xfId="0" applyNumberFormat="1" applyFont="1" applyFill="1" applyBorder="1" applyAlignment="1">
      <alignment horizontal="center" vertical="center" wrapText="1"/>
    </xf>
    <xf numFmtId="0" fontId="2" fillId="33" borderId="43" xfId="0" applyFont="1" applyFill="1" applyBorder="1" applyAlignment="1">
      <alignment horizontal="left" vertical="center" wrapText="1"/>
    </xf>
    <xf numFmtId="0" fontId="5" fillId="33" borderId="27" xfId="0" applyFont="1" applyFill="1" applyBorder="1" applyAlignment="1">
      <alignment horizontal="center" vertical="center" wrapText="1"/>
    </xf>
    <xf numFmtId="2" fontId="5" fillId="33" borderId="27" xfId="0" applyNumberFormat="1" applyFont="1" applyFill="1" applyBorder="1" applyAlignment="1">
      <alignment horizontal="center" vertical="center" wrapText="1"/>
    </xf>
    <xf numFmtId="0" fontId="2" fillId="33" borderId="17" xfId="0" applyFont="1" applyFill="1" applyBorder="1" applyAlignment="1">
      <alignment horizontal="left" vertical="center" wrapText="1"/>
    </xf>
    <xf numFmtId="0" fontId="3" fillId="33" borderId="22" xfId="0" applyFont="1" applyFill="1" applyBorder="1" applyAlignment="1">
      <alignment horizontal="center" vertical="center" wrapText="1"/>
    </xf>
    <xf numFmtId="0" fontId="7" fillId="33" borderId="17" xfId="0" applyFont="1" applyFill="1" applyBorder="1" applyAlignment="1">
      <alignment horizontal="center" vertical="center" wrapText="1"/>
    </xf>
    <xf numFmtId="14" fontId="5" fillId="33" borderId="17" xfId="0" applyNumberFormat="1" applyFont="1" applyFill="1" applyBorder="1" applyAlignment="1">
      <alignment horizontal="center" vertical="center"/>
    </xf>
    <xf numFmtId="14" fontId="16" fillId="33" borderId="32" xfId="0" applyNumberFormat="1" applyFont="1" applyFill="1" applyBorder="1" applyAlignment="1">
      <alignment horizontal="center" vertical="center" wrapText="1"/>
    </xf>
    <xf numFmtId="14" fontId="16" fillId="33" borderId="26" xfId="0" applyNumberFormat="1"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5" xfId="0" applyFont="1" applyFill="1" applyBorder="1" applyAlignment="1">
      <alignment horizontal="center" vertical="center" wrapText="1"/>
    </xf>
    <xf numFmtId="14" fontId="2" fillId="33" borderId="56" xfId="0" applyNumberFormat="1" applyFont="1" applyFill="1" applyBorder="1" applyAlignment="1">
      <alignment horizontal="center" vertical="center" wrapText="1"/>
    </xf>
    <xf numFmtId="14" fontId="2" fillId="33" borderId="57" xfId="0" applyNumberFormat="1"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18" xfId="0" applyFont="1" applyFill="1" applyBorder="1" applyAlignment="1">
      <alignment horizontal="center" vertical="center" wrapText="1"/>
    </xf>
    <xf numFmtId="172" fontId="5" fillId="33" borderId="29" xfId="0" applyNumberFormat="1" applyFont="1" applyFill="1" applyBorder="1" applyAlignment="1">
      <alignment horizontal="center" vertical="center" wrapText="1"/>
    </xf>
    <xf numFmtId="172" fontId="5" fillId="33" borderId="25" xfId="0" applyNumberFormat="1" applyFont="1" applyFill="1" applyBorder="1" applyAlignment="1">
      <alignment horizontal="center" vertical="center" wrapText="1"/>
    </xf>
    <xf numFmtId="172" fontId="5" fillId="33" borderId="26" xfId="0" applyNumberFormat="1" applyFont="1" applyFill="1" applyBorder="1" applyAlignment="1">
      <alignment horizontal="center" vertical="center" wrapText="1"/>
    </xf>
    <xf numFmtId="14" fontId="10" fillId="33" borderId="56" xfId="0" applyNumberFormat="1" applyFont="1" applyFill="1" applyBorder="1" applyAlignment="1">
      <alignment horizontal="center" vertical="center" wrapText="1"/>
    </xf>
    <xf numFmtId="14" fontId="10" fillId="33" borderId="58" xfId="0" applyNumberFormat="1" applyFont="1" applyFill="1" applyBorder="1" applyAlignment="1">
      <alignment horizontal="center" vertical="center" wrapText="1"/>
    </xf>
    <xf numFmtId="14" fontId="10" fillId="33" borderId="57" xfId="0" applyNumberFormat="1"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9" xfId="0" applyFont="1" applyFill="1" applyBorder="1" applyAlignment="1">
      <alignment horizontal="center" vertical="center" wrapText="1"/>
    </xf>
    <xf numFmtId="14" fontId="5" fillId="33" borderId="56" xfId="0" applyNumberFormat="1" applyFont="1" applyFill="1" applyBorder="1" applyAlignment="1">
      <alignment horizontal="center" vertical="center" wrapText="1"/>
    </xf>
    <xf numFmtId="14" fontId="5" fillId="33" borderId="58" xfId="0" applyNumberFormat="1" applyFont="1" applyFill="1" applyBorder="1" applyAlignment="1">
      <alignment horizontal="center" vertical="center" wrapText="1"/>
    </xf>
    <xf numFmtId="14" fontId="5" fillId="33" borderId="51" xfId="0" applyNumberFormat="1"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13" fillId="33" borderId="50" xfId="0" applyFont="1" applyFill="1" applyBorder="1" applyAlignment="1">
      <alignment horizontal="left" vertical="center"/>
    </xf>
    <xf numFmtId="0" fontId="13" fillId="33" borderId="59" xfId="0" applyFont="1" applyFill="1" applyBorder="1" applyAlignment="1">
      <alignment horizontal="left" vertical="center"/>
    </xf>
    <xf numFmtId="0" fontId="13" fillId="33" borderId="28" xfId="0" applyFont="1" applyFill="1" applyBorder="1" applyAlignment="1">
      <alignment horizontal="left" vertical="center"/>
    </xf>
    <xf numFmtId="0" fontId="13" fillId="33" borderId="20" xfId="0" applyFont="1" applyFill="1" applyBorder="1" applyAlignment="1">
      <alignment horizontal="left" vertical="center"/>
    </xf>
    <xf numFmtId="0" fontId="13" fillId="33" borderId="60" xfId="0" applyFont="1" applyFill="1" applyBorder="1" applyAlignment="1">
      <alignment horizontal="left" vertical="center"/>
    </xf>
    <xf numFmtId="0" fontId="13" fillId="33" borderId="19" xfId="0" applyFont="1" applyFill="1" applyBorder="1" applyAlignment="1">
      <alignment horizontal="left" vertical="center"/>
    </xf>
    <xf numFmtId="0" fontId="5" fillId="33" borderId="32" xfId="0" applyFont="1" applyFill="1" applyBorder="1" applyAlignment="1">
      <alignment horizontal="center" vertical="center" wrapText="1"/>
    </xf>
    <xf numFmtId="0" fontId="3" fillId="33" borderId="29"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18" xfId="0" applyFont="1" applyFill="1" applyBorder="1" applyAlignment="1">
      <alignment horizontal="center" vertical="center"/>
    </xf>
    <xf numFmtId="0" fontId="5" fillId="33" borderId="58"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50"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25"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27" xfId="0" applyFont="1" applyFill="1" applyBorder="1" applyAlignment="1">
      <alignment horizontal="center" vertical="center" wrapText="1"/>
    </xf>
    <xf numFmtId="49" fontId="2" fillId="33" borderId="41" xfId="0" applyNumberFormat="1" applyFont="1" applyFill="1" applyBorder="1" applyAlignment="1">
      <alignment horizontal="center" vertical="center" wrapText="1"/>
    </xf>
    <xf numFmtId="49" fontId="2" fillId="33" borderId="42" xfId="0" applyNumberFormat="1" applyFont="1" applyFill="1" applyBorder="1" applyAlignment="1">
      <alignment horizontal="center" vertical="center" wrapText="1"/>
    </xf>
    <xf numFmtId="0" fontId="2" fillId="33" borderId="43"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5" fillId="33" borderId="32" xfId="0" applyFont="1" applyFill="1" applyBorder="1" applyAlignment="1">
      <alignment horizontal="left" vertical="center" wrapText="1"/>
    </xf>
    <xf numFmtId="0" fontId="5" fillId="33" borderId="18" xfId="0" applyFont="1" applyFill="1" applyBorder="1" applyAlignment="1">
      <alignment horizontal="left" vertical="center" wrapText="1"/>
    </xf>
    <xf numFmtId="2" fontId="6" fillId="33" borderId="32" xfId="0" applyNumberFormat="1" applyFont="1" applyFill="1" applyBorder="1" applyAlignment="1">
      <alignment horizontal="center" vertical="center" wrapText="1"/>
    </xf>
    <xf numFmtId="2" fontId="6" fillId="33" borderId="25" xfId="0" applyNumberFormat="1" applyFont="1" applyFill="1" applyBorder="1" applyAlignment="1">
      <alignment horizontal="center" vertical="center" wrapText="1"/>
    </xf>
    <xf numFmtId="0" fontId="4" fillId="33" borderId="61"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22" xfId="0" applyFont="1" applyFill="1" applyBorder="1" applyAlignment="1">
      <alignment horizontal="center" vertical="center" wrapText="1"/>
    </xf>
    <xf numFmtId="2" fontId="6" fillId="33" borderId="29" xfId="0" applyNumberFormat="1" applyFont="1" applyFill="1" applyBorder="1" applyAlignment="1">
      <alignment horizontal="center" wrapText="1"/>
    </xf>
    <xf numFmtId="2" fontId="6" fillId="33" borderId="25" xfId="0" applyNumberFormat="1" applyFont="1" applyFill="1" applyBorder="1" applyAlignment="1">
      <alignment horizontal="center" wrapText="1"/>
    </xf>
    <xf numFmtId="0" fontId="5" fillId="33" borderId="62" xfId="0" applyFont="1" applyFill="1" applyBorder="1" applyAlignment="1">
      <alignment horizontal="center" vertical="center" wrapText="1"/>
    </xf>
    <xf numFmtId="172" fontId="2" fillId="33" borderId="43" xfId="0" applyNumberFormat="1" applyFont="1" applyFill="1" applyBorder="1" applyAlignment="1">
      <alignment horizontal="center" vertical="center" wrapText="1"/>
    </xf>
    <xf numFmtId="172" fontId="2" fillId="33" borderId="27" xfId="0" applyNumberFormat="1"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5" fillId="33" borderId="0" xfId="0" applyFont="1" applyFill="1" applyBorder="1" applyAlignment="1">
      <alignment horizontal="left" vertical="top" wrapText="1"/>
    </xf>
    <xf numFmtId="0" fontId="4" fillId="33" borderId="61"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4" fillId="33" borderId="22"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63" xfId="0" applyFont="1" applyFill="1" applyBorder="1" applyAlignment="1">
      <alignment horizontal="left" vertical="center" wrapText="1"/>
    </xf>
    <xf numFmtId="0" fontId="4" fillId="33" borderId="64" xfId="0" applyFont="1" applyFill="1" applyBorder="1" applyAlignment="1">
      <alignment horizontal="left" vertical="center" wrapText="1"/>
    </xf>
    <xf numFmtId="0" fontId="4" fillId="33" borderId="6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5" fillId="33" borderId="0" xfId="0" applyFont="1" applyFill="1" applyBorder="1" applyAlignment="1">
      <alignment horizontal="left" wrapText="1"/>
    </xf>
    <xf numFmtId="0" fontId="6" fillId="33" borderId="65"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5" fillId="33" borderId="0" xfId="0" applyFont="1" applyFill="1" applyAlignment="1">
      <alignment horizontal="left"/>
    </xf>
    <xf numFmtId="0" fontId="5" fillId="33" borderId="0" xfId="0" applyFont="1" applyFill="1" applyAlignment="1">
      <alignment horizontal="right"/>
    </xf>
    <xf numFmtId="0" fontId="5" fillId="33" borderId="0" xfId="0" applyFont="1" applyFill="1" applyBorder="1" applyAlignment="1">
      <alignment horizontal="justify" wrapText="1"/>
    </xf>
    <xf numFmtId="0" fontId="5" fillId="33" borderId="0" xfId="0" applyFont="1" applyFill="1" applyBorder="1" applyAlignment="1">
      <alignment horizontal="justify"/>
    </xf>
    <xf numFmtId="0" fontId="5" fillId="33" borderId="0" xfId="0" applyFont="1" applyFill="1" applyAlignment="1">
      <alignment horizontal="left" vertical="top" wrapText="1"/>
    </xf>
    <xf numFmtId="14" fontId="2" fillId="33" borderId="32" xfId="0" applyNumberFormat="1" applyFont="1" applyFill="1" applyBorder="1" applyAlignment="1">
      <alignment horizontal="center" vertical="center" wrapText="1"/>
    </xf>
    <xf numFmtId="14" fontId="2" fillId="33" borderId="26" xfId="0" applyNumberFormat="1" applyFont="1" applyFill="1" applyBorder="1" applyAlignment="1">
      <alignment horizontal="center" vertical="center" wrapText="1"/>
    </xf>
    <xf numFmtId="0" fontId="6" fillId="33" borderId="26"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32" xfId="0" applyFont="1" applyFill="1" applyBorder="1" applyAlignment="1">
      <alignment horizontal="center" vertical="top" wrapText="1"/>
    </xf>
    <xf numFmtId="0" fontId="5" fillId="33" borderId="25" xfId="0" applyFont="1" applyFill="1" applyBorder="1" applyAlignment="1">
      <alignment horizontal="center" vertical="top" wrapText="1"/>
    </xf>
    <xf numFmtId="0" fontId="5" fillId="33" borderId="26" xfId="0" applyFont="1" applyFill="1" applyBorder="1" applyAlignment="1">
      <alignment horizontal="center" vertical="top" wrapText="1"/>
    </xf>
    <xf numFmtId="0" fontId="5" fillId="33" borderId="25" xfId="0" applyFont="1" applyFill="1" applyBorder="1" applyAlignment="1">
      <alignment horizontal="left" vertical="center" wrapText="1"/>
    </xf>
    <xf numFmtId="0" fontId="5" fillId="33" borderId="26" xfId="0" applyFont="1" applyFill="1" applyBorder="1" applyAlignment="1">
      <alignment horizontal="left" vertical="center" wrapText="1"/>
    </xf>
    <xf numFmtId="14" fontId="10" fillId="33" borderId="51" xfId="0" applyNumberFormat="1" applyFont="1" applyFill="1" applyBorder="1" applyAlignment="1">
      <alignment horizontal="center" vertical="center" wrapText="1"/>
    </xf>
    <xf numFmtId="14" fontId="5" fillId="33" borderId="57" xfId="0" applyNumberFormat="1" applyFont="1" applyFill="1" applyBorder="1" applyAlignment="1">
      <alignment horizontal="center" vertical="center" wrapText="1"/>
    </xf>
    <xf numFmtId="14" fontId="16" fillId="33" borderId="18" xfId="0" applyNumberFormat="1" applyFont="1" applyFill="1" applyBorder="1" applyAlignment="1">
      <alignment horizontal="center" vertical="center" wrapText="1"/>
    </xf>
    <xf numFmtId="14" fontId="5" fillId="33" borderId="32" xfId="0" applyNumberFormat="1" applyFont="1" applyFill="1" applyBorder="1" applyAlignment="1">
      <alignment horizontal="center" vertical="center" wrapText="1"/>
    </xf>
    <xf numFmtId="14" fontId="5" fillId="33" borderId="25" xfId="0" applyNumberFormat="1" applyFont="1" applyFill="1" applyBorder="1" applyAlignment="1">
      <alignment horizontal="center" vertical="center" wrapText="1"/>
    </xf>
    <xf numFmtId="14" fontId="5" fillId="33" borderId="18" xfId="0" applyNumberFormat="1" applyFont="1" applyFill="1" applyBorder="1" applyAlignment="1">
      <alignment horizontal="center" vertical="center" wrapText="1"/>
    </xf>
    <xf numFmtId="14" fontId="5" fillId="33" borderId="49" xfId="0" applyNumberFormat="1" applyFont="1" applyFill="1" applyBorder="1" applyAlignment="1">
      <alignment horizontal="center" vertical="center" wrapText="1"/>
    </xf>
    <xf numFmtId="14" fontId="5" fillId="33" borderId="26" xfId="0" applyNumberFormat="1" applyFont="1" applyFill="1" applyBorder="1" applyAlignment="1">
      <alignment horizontal="center" vertical="center" wrapText="1"/>
    </xf>
    <xf numFmtId="0" fontId="5" fillId="33" borderId="52"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4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9" xfId="0" applyFont="1" applyFill="1" applyBorder="1" applyAlignment="1">
      <alignment horizontal="center" vertical="center"/>
    </xf>
    <xf numFmtId="14" fontId="10" fillId="33" borderId="32" xfId="0" applyNumberFormat="1" applyFont="1" applyFill="1" applyBorder="1" applyAlignment="1">
      <alignment horizontal="center" vertical="center" wrapText="1"/>
    </xf>
    <xf numFmtId="14" fontId="10" fillId="33" borderId="25" xfId="0" applyNumberFormat="1" applyFont="1" applyFill="1" applyBorder="1" applyAlignment="1">
      <alignment horizontal="center" vertical="center" wrapText="1"/>
    </xf>
    <xf numFmtId="14" fontId="10" fillId="33" borderId="26" xfId="0" applyNumberFormat="1" applyFont="1" applyFill="1" applyBorder="1" applyAlignment="1">
      <alignment horizontal="center" vertical="center" wrapText="1"/>
    </xf>
    <xf numFmtId="0" fontId="3" fillId="33" borderId="44" xfId="0" applyFont="1" applyFill="1" applyBorder="1" applyAlignment="1">
      <alignment horizontal="center" vertical="center" wrapText="1"/>
    </xf>
    <xf numFmtId="0" fontId="4" fillId="33" borderId="53"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25" xfId="0" applyFont="1" applyFill="1" applyBorder="1" applyAlignment="1">
      <alignment horizontal="center" vertical="center" wrapText="1"/>
    </xf>
    <xf numFmtId="172" fontId="6" fillId="33" borderId="32" xfId="0" applyNumberFormat="1" applyFont="1" applyFill="1" applyBorder="1" applyAlignment="1">
      <alignment horizontal="center" vertical="center" wrapText="1"/>
    </xf>
    <xf numFmtId="172" fontId="6" fillId="33" borderId="25" xfId="0" applyNumberFormat="1"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66"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37"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11" fillId="33" borderId="0" xfId="0" applyFont="1" applyFill="1" applyAlignment="1">
      <alignment horizontal="center" vertical="center" wrapText="1"/>
    </xf>
    <xf numFmtId="0" fontId="8" fillId="33" borderId="0" xfId="0" applyFont="1" applyFill="1" applyAlignment="1">
      <alignment horizontal="left" wrapText="1"/>
    </xf>
    <xf numFmtId="0" fontId="3" fillId="33" borderId="45"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12" fillId="33" borderId="68" xfId="0" applyFont="1" applyFill="1" applyBorder="1" applyAlignment="1">
      <alignment horizontal="left" vertical="center" wrapText="1"/>
    </xf>
    <xf numFmtId="0" fontId="12" fillId="33" borderId="63" xfId="0" applyFont="1" applyFill="1" applyBorder="1" applyAlignment="1">
      <alignment horizontal="left" vertical="center" wrapText="1"/>
    </xf>
    <xf numFmtId="0" fontId="12" fillId="33" borderId="36" xfId="0" applyFont="1" applyFill="1" applyBorder="1" applyAlignment="1">
      <alignment horizontal="left" vertical="center" wrapText="1"/>
    </xf>
    <xf numFmtId="0" fontId="10" fillId="33" borderId="56" xfId="0" applyFont="1" applyFill="1" applyBorder="1" applyAlignment="1">
      <alignment horizontal="center" vertical="center" wrapText="1"/>
    </xf>
    <xf numFmtId="0" fontId="10" fillId="33" borderId="58" xfId="0" applyFont="1" applyFill="1" applyBorder="1" applyAlignment="1">
      <alignment horizontal="center" vertical="center" wrapText="1"/>
    </xf>
    <xf numFmtId="0" fontId="10" fillId="33" borderId="57"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3" fillId="33" borderId="46" xfId="0" applyFont="1" applyFill="1" applyBorder="1" applyAlignment="1">
      <alignment horizontal="center" vertical="center" wrapText="1"/>
    </xf>
    <xf numFmtId="2" fontId="5" fillId="33" borderId="43" xfId="0" applyNumberFormat="1" applyFont="1" applyFill="1" applyBorder="1" applyAlignment="1">
      <alignment horizontal="center" vertical="center" wrapText="1"/>
    </xf>
    <xf numFmtId="2" fontId="5" fillId="33" borderId="27" xfId="0" applyNumberFormat="1"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63"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5" fillId="33" borderId="59"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13" fillId="33" borderId="43" xfId="0" applyFont="1" applyFill="1" applyBorder="1" applyAlignment="1">
      <alignment horizontal="center" vertical="center"/>
    </xf>
    <xf numFmtId="0" fontId="13" fillId="33" borderId="35" xfId="0" applyFont="1" applyFill="1" applyBorder="1" applyAlignment="1">
      <alignment horizontal="center" vertical="center"/>
    </xf>
    <xf numFmtId="0" fontId="13" fillId="33" borderId="27" xfId="0" applyFont="1" applyFill="1" applyBorder="1" applyAlignment="1">
      <alignment horizontal="center" vertical="center"/>
    </xf>
    <xf numFmtId="0" fontId="79" fillId="33" borderId="0" xfId="0" applyFont="1" applyFill="1" applyBorder="1" applyAlignment="1">
      <alignment horizontal="left" vertical="top" wrapText="1"/>
    </xf>
    <xf numFmtId="0" fontId="79" fillId="33" borderId="0" xfId="0" applyFont="1" applyFill="1" applyAlignment="1">
      <alignment horizontal="left" vertical="top" wrapText="1"/>
    </xf>
    <xf numFmtId="0" fontId="17" fillId="33" borderId="0" xfId="0" applyFont="1" applyFill="1" applyBorder="1" applyAlignment="1">
      <alignment/>
    </xf>
    <xf numFmtId="0" fontId="17" fillId="33" borderId="0" xfId="0" applyFont="1" applyFill="1" applyAlignment="1">
      <alignment/>
    </xf>
    <xf numFmtId="0" fontId="5" fillId="33" borderId="4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14" fillId="33" borderId="56" xfId="0" applyFont="1" applyFill="1" applyBorder="1" applyAlignment="1">
      <alignment horizontal="center" vertical="center" wrapText="1"/>
    </xf>
    <xf numFmtId="0" fontId="14" fillId="33" borderId="58" xfId="0" applyFont="1" applyFill="1" applyBorder="1" applyAlignment="1">
      <alignment horizontal="center" vertical="center" wrapText="1"/>
    </xf>
    <xf numFmtId="0" fontId="14" fillId="33" borderId="51" xfId="0" applyFont="1" applyFill="1" applyBorder="1" applyAlignment="1">
      <alignment horizontal="center" vertical="center" wrapText="1"/>
    </xf>
    <xf numFmtId="0" fontId="14" fillId="33" borderId="57" xfId="0" applyFont="1" applyFill="1" applyBorder="1" applyAlignment="1">
      <alignment horizontal="center" vertical="center" wrapText="1"/>
    </xf>
    <xf numFmtId="0" fontId="8" fillId="33" borderId="0" xfId="0" applyFont="1" applyFill="1" applyBorder="1" applyAlignment="1">
      <alignment horizontal="left" vertical="center" wrapText="1"/>
    </xf>
    <xf numFmtId="0" fontId="2" fillId="33" borderId="43" xfId="0" applyFont="1" applyFill="1" applyBorder="1" applyAlignment="1">
      <alignment horizontal="center" vertical="center"/>
    </xf>
    <xf numFmtId="0" fontId="2" fillId="33" borderId="27" xfId="0" applyFont="1" applyFill="1" applyBorder="1" applyAlignment="1">
      <alignment horizontal="center" vertical="center"/>
    </xf>
    <xf numFmtId="49" fontId="2" fillId="33" borderId="34" xfId="0" applyNumberFormat="1"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60" xfId="0" applyFont="1" applyFill="1" applyBorder="1" applyAlignment="1">
      <alignment horizontal="center" vertical="center"/>
    </xf>
    <xf numFmtId="0" fontId="13" fillId="33" borderId="19" xfId="0" applyFont="1" applyFill="1" applyBorder="1" applyAlignment="1">
      <alignment horizontal="center" vertical="center"/>
    </xf>
    <xf numFmtId="0" fontId="5" fillId="33" borderId="38" xfId="0" applyFont="1" applyFill="1" applyBorder="1" applyAlignment="1">
      <alignment horizontal="center" vertical="center" wrapText="1"/>
    </xf>
    <xf numFmtId="0" fontId="2" fillId="33" borderId="41"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19" xfId="0" applyFont="1" applyFill="1" applyBorder="1" applyAlignment="1">
      <alignment horizontal="center" vertical="center"/>
    </xf>
    <xf numFmtId="0" fontId="4" fillId="33" borderId="69" xfId="0" applyFont="1" applyFill="1" applyBorder="1" applyAlignment="1">
      <alignment horizontal="center" vertical="center" wrapText="1"/>
    </xf>
    <xf numFmtId="14" fontId="16" fillId="33" borderId="56" xfId="0" applyNumberFormat="1" applyFont="1" applyFill="1" applyBorder="1" applyAlignment="1">
      <alignment horizontal="center" vertical="center" wrapText="1"/>
    </xf>
    <xf numFmtId="14" fontId="16" fillId="33" borderId="58" xfId="0" applyNumberFormat="1" applyFont="1" applyFill="1" applyBorder="1" applyAlignment="1">
      <alignment horizontal="center" vertical="center" wrapText="1"/>
    </xf>
    <xf numFmtId="14" fontId="16" fillId="33" borderId="57" xfId="0" applyNumberFormat="1" applyFont="1" applyFill="1" applyBorder="1" applyAlignment="1">
      <alignment horizontal="center" vertical="center" wrapText="1"/>
    </xf>
    <xf numFmtId="0" fontId="10" fillId="33" borderId="52" xfId="0" applyFont="1" applyFill="1" applyBorder="1" applyAlignment="1">
      <alignment horizontal="center" vertical="center" wrapText="1"/>
    </xf>
    <xf numFmtId="0" fontId="10" fillId="33" borderId="53" xfId="0" applyFont="1" applyFill="1" applyBorder="1" applyAlignment="1">
      <alignment horizontal="center" vertical="center" wrapText="1"/>
    </xf>
    <xf numFmtId="0" fontId="10" fillId="33" borderId="48" xfId="0" applyFont="1" applyFill="1" applyBorder="1" applyAlignment="1">
      <alignment horizontal="center" vertical="center" wrapText="1"/>
    </xf>
    <xf numFmtId="0" fontId="10" fillId="33" borderId="49" xfId="0" applyFont="1" applyFill="1" applyBorder="1" applyAlignment="1">
      <alignment horizontal="center" vertical="center" wrapText="1"/>
    </xf>
    <xf numFmtId="0" fontId="10" fillId="33" borderId="54" xfId="0" applyFont="1" applyFill="1" applyBorder="1" applyAlignment="1">
      <alignment horizontal="center" vertical="center" wrapText="1"/>
    </xf>
    <xf numFmtId="0" fontId="10" fillId="33" borderId="55"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80" fillId="33" borderId="40" xfId="0" applyFont="1" applyFill="1" applyBorder="1" applyAlignment="1">
      <alignment horizontal="center" vertical="top" wrapText="1"/>
    </xf>
    <xf numFmtId="0" fontId="13" fillId="33" borderId="54" xfId="0" applyFont="1" applyFill="1" applyBorder="1" applyAlignment="1">
      <alignment horizontal="left" vertical="center"/>
    </xf>
    <xf numFmtId="0" fontId="13" fillId="33" borderId="38" xfId="0" applyFont="1" applyFill="1" applyBorder="1" applyAlignment="1">
      <alignment horizontal="left" vertical="center"/>
    </xf>
    <xf numFmtId="0" fontId="13" fillId="33" borderId="55" xfId="0" applyFont="1" applyFill="1" applyBorder="1" applyAlignment="1">
      <alignment horizontal="left" vertical="center"/>
    </xf>
    <xf numFmtId="0" fontId="15" fillId="33" borderId="61" xfId="0" applyFont="1" applyFill="1" applyBorder="1" applyAlignment="1">
      <alignment horizontal="left" vertical="center" wrapText="1"/>
    </xf>
    <xf numFmtId="0" fontId="15" fillId="33" borderId="39" xfId="0" applyFont="1" applyFill="1" applyBorder="1" applyAlignment="1">
      <alignment horizontal="left" vertical="center" wrapText="1"/>
    </xf>
    <xf numFmtId="0" fontId="15" fillId="33" borderId="22" xfId="0" applyFont="1" applyFill="1" applyBorder="1" applyAlignment="1">
      <alignment horizontal="left" vertical="center" wrapText="1"/>
    </xf>
    <xf numFmtId="14" fontId="13" fillId="33" borderId="70" xfId="0" applyNumberFormat="1" applyFont="1" applyFill="1" applyBorder="1" applyAlignment="1">
      <alignment horizontal="center" vertical="center" wrapText="1"/>
    </xf>
    <xf numFmtId="14" fontId="13" fillId="33" borderId="71" xfId="0" applyNumberFormat="1" applyFont="1" applyFill="1" applyBorder="1" applyAlignment="1">
      <alignment horizontal="center" vertical="center" wrapText="1"/>
    </xf>
    <xf numFmtId="14" fontId="13" fillId="33" borderId="72" xfId="0" applyNumberFormat="1" applyFont="1" applyFill="1" applyBorder="1" applyAlignment="1">
      <alignment horizontal="center" vertical="center" wrapText="1"/>
    </xf>
    <xf numFmtId="14" fontId="5" fillId="33" borderId="37" xfId="0" applyNumberFormat="1" applyFont="1" applyFill="1" applyBorder="1" applyAlignment="1">
      <alignment horizontal="center" vertical="center" wrapText="1"/>
    </xf>
    <xf numFmtId="14" fontId="5" fillId="33" borderId="36"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5" fillId="33" borderId="32" xfId="0" applyNumberFormat="1" applyFont="1" applyFill="1" applyBorder="1" applyAlignment="1">
      <alignment horizontal="center" vertical="center" wrapText="1"/>
    </xf>
    <xf numFmtId="49" fontId="5" fillId="33" borderId="25" xfId="0" applyNumberFormat="1" applyFont="1" applyFill="1" applyBorder="1" applyAlignment="1">
      <alignment horizontal="center" vertical="center" wrapText="1"/>
    </xf>
    <xf numFmtId="49" fontId="5" fillId="33" borderId="26" xfId="0" applyNumberFormat="1" applyFont="1" applyFill="1" applyBorder="1" applyAlignment="1">
      <alignment horizontal="center" vertical="center" wrapText="1"/>
    </xf>
    <xf numFmtId="14" fontId="14" fillId="33" borderId="32" xfId="0" applyNumberFormat="1" applyFont="1" applyFill="1" applyBorder="1" applyAlignment="1">
      <alignment horizontal="center" vertical="center" wrapText="1"/>
    </xf>
    <xf numFmtId="14" fontId="14" fillId="33" borderId="26" xfId="0" applyNumberFormat="1" applyFont="1" applyFill="1" applyBorder="1" applyAlignment="1">
      <alignment horizontal="center" vertical="center" wrapText="1"/>
    </xf>
    <xf numFmtId="14" fontId="14" fillId="33" borderId="56" xfId="0" applyNumberFormat="1" applyFont="1" applyFill="1" applyBorder="1" applyAlignment="1">
      <alignment horizontal="center" vertical="center" wrapText="1"/>
    </xf>
    <xf numFmtId="14" fontId="14" fillId="33" borderId="57" xfId="0" applyNumberFormat="1" applyFont="1" applyFill="1" applyBorder="1" applyAlignment="1">
      <alignment horizontal="center" vertical="center" wrapText="1"/>
    </xf>
    <xf numFmtId="0" fontId="5" fillId="33" borderId="29" xfId="0" applyFont="1" applyFill="1" applyBorder="1" applyAlignment="1">
      <alignment horizontal="center" vertical="center" wrapText="1"/>
    </xf>
    <xf numFmtId="0" fontId="19" fillId="33" borderId="29"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19" fillId="33" borderId="26" xfId="0" applyFont="1" applyFill="1" applyBorder="1" applyAlignment="1">
      <alignment horizontal="center" vertical="center" wrapText="1"/>
    </xf>
    <xf numFmtId="14" fontId="19" fillId="33" borderId="32" xfId="0" applyNumberFormat="1" applyFont="1" applyFill="1" applyBorder="1" applyAlignment="1">
      <alignment horizontal="center" vertical="center" wrapText="1"/>
    </xf>
    <xf numFmtId="14" fontId="19" fillId="33" borderId="25" xfId="0" applyNumberFormat="1" applyFont="1" applyFill="1" applyBorder="1" applyAlignment="1">
      <alignment horizontal="center" vertical="center" wrapText="1"/>
    </xf>
    <xf numFmtId="14" fontId="19" fillId="33" borderId="26" xfId="0" applyNumberFormat="1" applyFont="1" applyFill="1" applyBorder="1" applyAlignment="1">
      <alignment horizontal="center" vertical="center" wrapText="1"/>
    </xf>
    <xf numFmtId="14" fontId="2" fillId="33" borderId="58" xfId="0" applyNumberFormat="1"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12" xfId="0" applyFont="1" applyFill="1" applyBorder="1" applyAlignment="1">
      <alignment horizontal="center" vertical="center" wrapText="1"/>
    </xf>
    <xf numFmtId="2" fontId="5" fillId="33" borderId="50" xfId="0" applyNumberFormat="1" applyFont="1" applyFill="1" applyBorder="1" applyAlignment="1">
      <alignment horizontal="center" vertical="center" wrapText="1"/>
    </xf>
    <xf numFmtId="2" fontId="5" fillId="33" borderId="59" xfId="0" applyNumberFormat="1" applyFont="1" applyFill="1" applyBorder="1" applyAlignment="1">
      <alignment horizontal="center" vertical="center" wrapText="1"/>
    </xf>
    <xf numFmtId="0" fontId="2" fillId="33" borderId="59" xfId="0" applyFont="1" applyFill="1" applyBorder="1" applyAlignment="1">
      <alignment horizontal="left" vertical="center" wrapText="1"/>
    </xf>
    <xf numFmtId="0" fontId="4" fillId="33" borderId="64" xfId="0" applyFont="1" applyFill="1" applyBorder="1" applyAlignment="1">
      <alignment horizontal="center" vertical="center" wrapText="1"/>
    </xf>
    <xf numFmtId="0" fontId="4" fillId="33" borderId="62"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0" fillId="33" borderId="59"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33" borderId="60"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5" fillId="33" borderId="56" xfId="0" applyFont="1" applyFill="1" applyBorder="1" applyAlignment="1">
      <alignment horizontal="center" vertical="center" wrapText="1"/>
    </xf>
    <xf numFmtId="14" fontId="13" fillId="33" borderId="56" xfId="0" applyNumberFormat="1" applyFont="1" applyFill="1" applyBorder="1" applyAlignment="1">
      <alignment horizontal="center" vertical="center" wrapText="1"/>
    </xf>
    <xf numFmtId="14" fontId="13" fillId="33" borderId="58" xfId="0" applyNumberFormat="1" applyFont="1" applyFill="1" applyBorder="1" applyAlignment="1">
      <alignment horizontal="center" vertical="center" wrapText="1"/>
    </xf>
    <xf numFmtId="14" fontId="13" fillId="33" borderId="51" xfId="0" applyNumberFormat="1" applyFont="1" applyFill="1" applyBorder="1" applyAlignment="1">
      <alignment horizontal="center" vertical="center" wrapText="1"/>
    </xf>
    <xf numFmtId="0" fontId="10" fillId="33" borderId="38"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20" fillId="33" borderId="29" xfId="0" applyFont="1" applyFill="1" applyBorder="1" applyAlignment="1">
      <alignment horizontal="center" vertical="center" wrapText="1"/>
    </xf>
    <xf numFmtId="0" fontId="20" fillId="33" borderId="25" xfId="0" applyFont="1" applyFill="1" applyBorder="1" applyAlignment="1">
      <alignment horizontal="center" vertical="center" wrapText="1"/>
    </xf>
    <xf numFmtId="0" fontId="20" fillId="33" borderId="26" xfId="0" applyFont="1" applyFill="1" applyBorder="1" applyAlignment="1">
      <alignment horizontal="center" vertical="center" wrapText="1"/>
    </xf>
    <xf numFmtId="0" fontId="2" fillId="33" borderId="50"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20" xfId="0" applyFont="1" applyFill="1" applyBorder="1" applyAlignment="1">
      <alignment horizontal="center" vertical="center"/>
    </xf>
    <xf numFmtId="0" fontId="14" fillId="33" borderId="24" xfId="0" applyFont="1" applyFill="1" applyBorder="1" applyAlignment="1">
      <alignment horizontal="center" vertical="center" wrapText="1"/>
    </xf>
    <xf numFmtId="0" fontId="2" fillId="33" borderId="17"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17"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14" fillId="33" borderId="50" xfId="0" applyFont="1" applyFill="1" applyBorder="1" applyAlignment="1">
      <alignment horizontal="center" vertical="center" wrapText="1"/>
    </xf>
    <xf numFmtId="0" fontId="14" fillId="33" borderId="28" xfId="0" applyFont="1" applyFill="1" applyBorder="1" applyAlignment="1">
      <alignment horizontal="center" vertical="center" wrapText="1"/>
    </xf>
    <xf numFmtId="0" fontId="14" fillId="33" borderId="48" xfId="0" applyFont="1" applyFill="1" applyBorder="1" applyAlignment="1">
      <alignment horizontal="center" vertical="center" wrapText="1"/>
    </xf>
    <xf numFmtId="0" fontId="14" fillId="33" borderId="49" xfId="0" applyFont="1" applyFill="1" applyBorder="1" applyAlignment="1">
      <alignment horizontal="center" vertical="center" wrapText="1"/>
    </xf>
    <xf numFmtId="0" fontId="14" fillId="33" borderId="54" xfId="0" applyFont="1" applyFill="1" applyBorder="1" applyAlignment="1">
      <alignment horizontal="center" vertical="center" wrapText="1"/>
    </xf>
    <xf numFmtId="0" fontId="14" fillId="33" borderId="55" xfId="0"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10" fillId="33" borderId="12" xfId="0" applyFont="1" applyFill="1" applyBorder="1" applyAlignment="1">
      <alignment horizontal="center" vertical="center" wrapText="1"/>
    </xf>
    <xf numFmtId="172" fontId="2" fillId="33" borderId="17" xfId="0" applyNumberFormat="1" applyFont="1" applyFill="1" applyBorder="1" applyAlignment="1">
      <alignment horizontal="center" vertical="center" wrapText="1"/>
    </xf>
    <xf numFmtId="14" fontId="13" fillId="33" borderId="57" xfId="0" applyNumberFormat="1" applyFont="1" applyFill="1" applyBorder="1" applyAlignment="1">
      <alignment horizontal="center" vertical="center" wrapText="1"/>
    </xf>
    <xf numFmtId="0" fontId="6" fillId="33" borderId="32" xfId="0" applyFont="1" applyFill="1" applyBorder="1" applyAlignment="1">
      <alignment horizontal="center" vertical="center"/>
    </xf>
    <xf numFmtId="0" fontId="6" fillId="33" borderId="25" xfId="0" applyFont="1" applyFill="1" applyBorder="1" applyAlignment="1">
      <alignment horizontal="center" vertical="center"/>
    </xf>
    <xf numFmtId="0" fontId="3" fillId="33" borderId="35" xfId="0" applyFont="1" applyFill="1" applyBorder="1" applyAlignment="1">
      <alignment horizontal="center" vertical="center" wrapText="1"/>
    </xf>
    <xf numFmtId="0" fontId="2" fillId="33" borderId="54" xfId="0" applyFont="1" applyFill="1" applyBorder="1" applyAlignment="1">
      <alignment horizontal="left" vertical="center" wrapText="1"/>
    </xf>
    <xf numFmtId="0" fontId="2" fillId="33" borderId="55" xfId="0" applyFont="1" applyFill="1" applyBorder="1" applyAlignment="1">
      <alignment horizontal="left" vertical="center" wrapText="1"/>
    </xf>
    <xf numFmtId="0" fontId="2" fillId="33" borderId="56"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57" xfId="0" applyFont="1" applyFill="1" applyBorder="1" applyAlignment="1">
      <alignment horizontal="center" vertical="center" wrapText="1"/>
    </xf>
    <xf numFmtId="2" fontId="5" fillId="0" borderId="37" xfId="0" applyNumberFormat="1" applyFont="1" applyFill="1" applyBorder="1" applyAlignment="1">
      <alignment horizontal="center" vertical="center" wrapText="1"/>
    </xf>
    <xf numFmtId="2" fontId="5" fillId="0" borderId="36" xfId="0" applyNumberFormat="1"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6" fillId="33" borderId="63" xfId="0" applyFont="1" applyFill="1" applyBorder="1" applyAlignment="1">
      <alignment horizontal="center" vertical="center" wrapText="1"/>
    </xf>
    <xf numFmtId="0" fontId="6" fillId="33" borderId="36" xfId="0" applyFont="1" applyFill="1" applyBorder="1" applyAlignment="1">
      <alignment horizontal="center" vertical="center" wrapText="1"/>
    </xf>
    <xf numFmtId="14" fontId="2" fillId="33" borderId="25" xfId="0" applyNumberFormat="1" applyFont="1" applyFill="1" applyBorder="1" applyAlignment="1">
      <alignment horizontal="center" vertical="center" wrapText="1"/>
    </xf>
    <xf numFmtId="14" fontId="2" fillId="33" borderId="18" xfId="0" applyNumberFormat="1" applyFont="1" applyFill="1" applyBorder="1" applyAlignment="1">
      <alignment horizontal="center" vertical="center" wrapText="1"/>
    </xf>
    <xf numFmtId="2" fontId="6" fillId="33" borderId="28" xfId="0" applyNumberFormat="1" applyFont="1" applyFill="1" applyBorder="1" applyAlignment="1">
      <alignment horizontal="center" vertical="center" wrapText="1"/>
    </xf>
    <xf numFmtId="2" fontId="6" fillId="33" borderId="49" xfId="0" applyNumberFormat="1" applyFont="1" applyFill="1" applyBorder="1" applyAlignment="1">
      <alignment horizontal="center" vertical="center" wrapText="1"/>
    </xf>
    <xf numFmtId="172" fontId="6" fillId="33" borderId="18" xfId="0" applyNumberFormat="1"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55" xfId="0" applyFont="1" applyFill="1" applyBorder="1" applyAlignment="1">
      <alignment horizontal="center" vertical="center" wrapText="1"/>
    </xf>
    <xf numFmtId="14" fontId="13" fillId="33" borderId="32" xfId="0" applyNumberFormat="1" applyFont="1" applyFill="1" applyBorder="1" applyAlignment="1">
      <alignment horizontal="center" vertical="center" wrapText="1"/>
    </xf>
    <xf numFmtId="14" fontId="13" fillId="33" borderId="25" xfId="0" applyNumberFormat="1" applyFont="1" applyFill="1" applyBorder="1" applyAlignment="1">
      <alignment horizontal="center" vertical="center" wrapText="1"/>
    </xf>
    <xf numFmtId="14" fontId="13" fillId="33" borderId="26" xfId="0" applyNumberFormat="1" applyFont="1" applyFill="1" applyBorder="1" applyAlignment="1">
      <alignment horizontal="center" vertical="center" wrapText="1"/>
    </xf>
    <xf numFmtId="0" fontId="4" fillId="33" borderId="73" xfId="0" applyFont="1" applyFill="1" applyBorder="1" applyAlignment="1">
      <alignment horizontal="center" vertical="center" wrapText="1"/>
    </xf>
    <xf numFmtId="0" fontId="4" fillId="33" borderId="60" xfId="0" applyFont="1" applyFill="1" applyBorder="1" applyAlignment="1">
      <alignment horizontal="center" vertical="center" wrapText="1"/>
    </xf>
    <xf numFmtId="0" fontId="4" fillId="33" borderId="19" xfId="0" applyFont="1" applyFill="1" applyBorder="1" applyAlignment="1">
      <alignment horizontal="center" vertical="center" wrapText="1"/>
    </xf>
    <xf numFmtId="14" fontId="5" fillId="33" borderId="70" xfId="0" applyNumberFormat="1" applyFont="1" applyFill="1" applyBorder="1" applyAlignment="1">
      <alignment horizontal="center" vertical="center" wrapText="1"/>
    </xf>
    <xf numFmtId="14" fontId="5" fillId="33" borderId="71" xfId="0" applyNumberFormat="1" applyFont="1" applyFill="1" applyBorder="1" applyAlignment="1">
      <alignment horizontal="center" vertical="center" wrapText="1"/>
    </xf>
    <xf numFmtId="14" fontId="5" fillId="33" borderId="72" xfId="0" applyNumberFormat="1" applyFont="1" applyFill="1" applyBorder="1" applyAlignment="1">
      <alignment horizontal="center" vertical="center" wrapText="1"/>
    </xf>
    <xf numFmtId="0" fontId="2" fillId="33" borderId="17" xfId="0" applyFont="1" applyFill="1" applyBorder="1" applyAlignment="1">
      <alignment vertical="center" wrapText="1"/>
    </xf>
    <xf numFmtId="0" fontId="2" fillId="33" borderId="23" xfId="0" applyFont="1" applyFill="1" applyBorder="1" applyAlignment="1">
      <alignment vertical="center" wrapText="1"/>
    </xf>
    <xf numFmtId="0" fontId="2" fillId="33" borderId="20"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2" fillId="33" borderId="60" xfId="0" applyFont="1" applyFill="1" applyBorder="1" applyAlignment="1">
      <alignment horizontal="left" vertical="center" wrapText="1"/>
    </xf>
    <xf numFmtId="0" fontId="14" fillId="33" borderId="29"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4" fillId="33" borderId="26"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R218"/>
  <sheetViews>
    <sheetView tabSelected="1" view="pageBreakPreview" zoomScaleSheetLayoutView="100" zoomScalePageLayoutView="0" workbookViewId="0" topLeftCell="A1">
      <selection activeCell="M206" sqref="M206"/>
    </sheetView>
  </sheetViews>
  <sheetFormatPr defaultColWidth="9.00390625" defaultRowHeight="12.75"/>
  <cols>
    <col min="1" max="1" width="5.75390625" style="42" customWidth="1"/>
    <col min="2" max="2" width="35.00390625" style="42" customWidth="1"/>
    <col min="3" max="3" width="10.25390625" style="42" customWidth="1"/>
    <col min="4" max="4" width="14.25390625" style="42" customWidth="1"/>
    <col min="5" max="5" width="14.375" style="42" customWidth="1"/>
    <col min="6" max="6" width="18.375" style="42" customWidth="1"/>
    <col min="7" max="7" width="15.625" style="42" customWidth="1"/>
    <col min="8" max="8" width="22.125" style="42" customWidth="1"/>
    <col min="9" max="9" width="28.125" style="42" customWidth="1"/>
    <col min="10" max="10" width="28.25390625" style="42" customWidth="1"/>
    <col min="11" max="11" width="26.375" style="42" customWidth="1"/>
    <col min="12" max="16384" width="9.125" style="42" customWidth="1"/>
  </cols>
  <sheetData>
    <row r="1" spans="1:10" ht="18.75">
      <c r="A1" s="402" t="s">
        <v>59</v>
      </c>
      <c r="B1" s="402"/>
      <c r="C1" s="402"/>
      <c r="D1" s="402"/>
      <c r="E1" s="402"/>
      <c r="F1" s="402"/>
      <c r="G1" s="402"/>
      <c r="H1" s="402"/>
      <c r="I1" s="402"/>
      <c r="J1" s="402"/>
    </row>
    <row r="2" spans="1:10" ht="17.25" customHeight="1">
      <c r="A2" s="213"/>
      <c r="B2" s="213"/>
      <c r="C2" s="213"/>
      <c r="D2" s="213"/>
      <c r="E2" s="402" t="s">
        <v>440</v>
      </c>
      <c r="F2" s="402"/>
      <c r="G2" s="402"/>
      <c r="H2" s="213"/>
      <c r="I2" s="213"/>
      <c r="J2" s="213"/>
    </row>
    <row r="3" spans="1:15" ht="19.5" customHeight="1" thickBot="1">
      <c r="A3" s="403" t="s">
        <v>34</v>
      </c>
      <c r="B3" s="403"/>
      <c r="C3" s="403"/>
      <c r="D3" s="403"/>
      <c r="E3" s="403"/>
      <c r="F3" s="403"/>
      <c r="G3" s="403"/>
      <c r="H3" s="403"/>
      <c r="I3" s="403"/>
      <c r="J3" s="403"/>
      <c r="K3" s="73"/>
      <c r="L3" s="73"/>
      <c r="M3" s="73"/>
      <c r="N3" s="73"/>
      <c r="O3" s="73"/>
    </row>
    <row r="4" spans="1:10" ht="7.5" customHeight="1" hidden="1" thickBot="1">
      <c r="A4" s="214"/>
      <c r="B4" s="214"/>
      <c r="C4" s="214"/>
      <c r="D4" s="214"/>
      <c r="E4" s="214"/>
      <c r="F4" s="214"/>
      <c r="G4" s="214"/>
      <c r="H4" s="214"/>
      <c r="I4" s="214"/>
      <c r="J4" s="214"/>
    </row>
    <row r="5" spans="1:10" ht="61.5" customHeight="1" thickBot="1">
      <c r="A5" s="7" t="s">
        <v>0</v>
      </c>
      <c r="B5" s="412" t="s">
        <v>31</v>
      </c>
      <c r="C5" s="413"/>
      <c r="D5" s="413"/>
      <c r="E5" s="413"/>
      <c r="F5" s="413"/>
      <c r="G5" s="413"/>
      <c r="H5" s="404" t="s">
        <v>335</v>
      </c>
      <c r="I5" s="405"/>
      <c r="J5" s="8" t="s">
        <v>26</v>
      </c>
    </row>
    <row r="6" spans="1:10" ht="22.5" customHeight="1">
      <c r="A6" s="341" t="s">
        <v>111</v>
      </c>
      <c r="B6" s="342"/>
      <c r="C6" s="342"/>
      <c r="D6" s="342"/>
      <c r="E6" s="342"/>
      <c r="F6" s="342"/>
      <c r="G6" s="343"/>
      <c r="H6" s="41" t="s">
        <v>30</v>
      </c>
      <c r="I6" s="41" t="s">
        <v>2</v>
      </c>
      <c r="J6" s="1" t="s">
        <v>68</v>
      </c>
    </row>
    <row r="7" spans="1:12" ht="48.75" customHeight="1">
      <c r="A7" s="416" t="s">
        <v>144</v>
      </c>
      <c r="B7" s="417"/>
      <c r="C7" s="417"/>
      <c r="D7" s="417"/>
      <c r="E7" s="417"/>
      <c r="F7" s="417"/>
      <c r="G7" s="417"/>
      <c r="H7" s="417"/>
      <c r="I7" s="418"/>
      <c r="J7" s="409" t="s">
        <v>456</v>
      </c>
      <c r="K7" s="469"/>
      <c r="L7" s="95"/>
    </row>
    <row r="8" spans="1:11" ht="15" customHeight="1">
      <c r="A8" s="3">
        <v>1</v>
      </c>
      <c r="B8" s="321" t="s">
        <v>54</v>
      </c>
      <c r="C8" s="322"/>
      <c r="D8" s="322"/>
      <c r="E8" s="322"/>
      <c r="F8" s="322"/>
      <c r="G8" s="322"/>
      <c r="H8" s="15">
        <v>14.3</v>
      </c>
      <c r="I8" s="15">
        <v>14.44</v>
      </c>
      <c r="J8" s="410"/>
      <c r="K8" s="469"/>
    </row>
    <row r="9" spans="1:11" ht="15.75">
      <c r="A9" s="3">
        <v>2</v>
      </c>
      <c r="B9" s="321" t="s">
        <v>71</v>
      </c>
      <c r="C9" s="322"/>
      <c r="D9" s="322"/>
      <c r="E9" s="322"/>
      <c r="F9" s="322"/>
      <c r="G9" s="322"/>
      <c r="H9" s="15">
        <v>13.19</v>
      </c>
      <c r="I9" s="15">
        <v>13.33</v>
      </c>
      <c r="J9" s="410"/>
      <c r="K9" s="469"/>
    </row>
    <row r="10" spans="1:11" ht="15" customHeight="1">
      <c r="A10" s="3">
        <v>3</v>
      </c>
      <c r="B10" s="321" t="s">
        <v>55</v>
      </c>
      <c r="C10" s="322"/>
      <c r="D10" s="322"/>
      <c r="E10" s="322"/>
      <c r="F10" s="322"/>
      <c r="G10" s="322"/>
      <c r="H10" s="15">
        <v>12.69</v>
      </c>
      <c r="I10" s="15">
        <v>12.83</v>
      </c>
      <c r="J10" s="410"/>
      <c r="K10" s="469"/>
    </row>
    <row r="11" spans="1:11" ht="13.5" customHeight="1">
      <c r="A11" s="3">
        <v>4</v>
      </c>
      <c r="B11" s="321" t="s">
        <v>56</v>
      </c>
      <c r="C11" s="322"/>
      <c r="D11" s="322"/>
      <c r="E11" s="322"/>
      <c r="F11" s="322"/>
      <c r="G11" s="322"/>
      <c r="H11" s="414"/>
      <c r="I11" s="415"/>
      <c r="J11" s="410"/>
      <c r="K11" s="469"/>
    </row>
    <row r="12" spans="1:11" ht="15.75">
      <c r="A12" s="3" t="s">
        <v>57</v>
      </c>
      <c r="B12" s="321" t="s">
        <v>3</v>
      </c>
      <c r="C12" s="322"/>
      <c r="D12" s="322"/>
      <c r="E12" s="322"/>
      <c r="F12" s="322"/>
      <c r="G12" s="322"/>
      <c r="H12" s="15">
        <v>12.69</v>
      </c>
      <c r="I12" s="15">
        <v>12.83</v>
      </c>
      <c r="J12" s="410"/>
      <c r="K12" s="469"/>
    </row>
    <row r="13" spans="1:11" ht="15.75">
      <c r="A13" s="3" t="s">
        <v>58</v>
      </c>
      <c r="B13" s="321" t="s">
        <v>4</v>
      </c>
      <c r="C13" s="322"/>
      <c r="D13" s="322"/>
      <c r="E13" s="322"/>
      <c r="F13" s="322"/>
      <c r="G13" s="322"/>
      <c r="H13" s="15">
        <v>12.69</v>
      </c>
      <c r="I13" s="15">
        <v>12.83</v>
      </c>
      <c r="J13" s="410"/>
      <c r="K13" s="469"/>
    </row>
    <row r="14" spans="1:11" ht="15.75" customHeight="1">
      <c r="A14" s="3">
        <v>5</v>
      </c>
      <c r="B14" s="321" t="s">
        <v>65</v>
      </c>
      <c r="C14" s="322"/>
      <c r="D14" s="322"/>
      <c r="E14" s="322"/>
      <c r="F14" s="322"/>
      <c r="G14" s="322"/>
      <c r="H14" s="15"/>
      <c r="I14" s="15"/>
      <c r="J14" s="410"/>
      <c r="K14" s="469"/>
    </row>
    <row r="15" spans="1:11" ht="15.75" customHeight="1">
      <c r="A15" s="2" t="s">
        <v>21</v>
      </c>
      <c r="B15" s="321" t="s">
        <v>69</v>
      </c>
      <c r="C15" s="322"/>
      <c r="D15" s="322"/>
      <c r="E15" s="322"/>
      <c r="F15" s="322"/>
      <c r="G15" s="323"/>
      <c r="H15" s="15">
        <v>8.76</v>
      </c>
      <c r="I15" s="15">
        <v>8.9</v>
      </c>
      <c r="J15" s="410"/>
      <c r="K15" s="469"/>
    </row>
    <row r="16" spans="1:11" ht="15.75">
      <c r="A16" s="3">
        <v>6</v>
      </c>
      <c r="B16" s="321" t="s">
        <v>66</v>
      </c>
      <c r="C16" s="322"/>
      <c r="D16" s="322"/>
      <c r="E16" s="322"/>
      <c r="F16" s="322"/>
      <c r="G16" s="322"/>
      <c r="H16" s="15">
        <v>5.68</v>
      </c>
      <c r="I16" s="15">
        <v>5.82</v>
      </c>
      <c r="J16" s="410"/>
      <c r="K16" s="469"/>
    </row>
    <row r="17" spans="1:11" ht="102.75" customHeight="1" thickBot="1">
      <c r="A17" s="406" t="s">
        <v>457</v>
      </c>
      <c r="B17" s="407"/>
      <c r="C17" s="407"/>
      <c r="D17" s="407"/>
      <c r="E17" s="407"/>
      <c r="F17" s="407"/>
      <c r="G17" s="407"/>
      <c r="H17" s="407"/>
      <c r="I17" s="408"/>
      <c r="J17" s="411"/>
      <c r="K17" s="469"/>
    </row>
    <row r="18" spans="1:10" ht="25.5" customHeight="1">
      <c r="A18" s="341" t="s">
        <v>180</v>
      </c>
      <c r="B18" s="342"/>
      <c r="C18" s="342"/>
      <c r="D18" s="342"/>
      <c r="E18" s="342"/>
      <c r="F18" s="342"/>
      <c r="G18" s="342"/>
      <c r="H18" s="342"/>
      <c r="I18" s="343"/>
      <c r="J18" s="43" t="s">
        <v>161</v>
      </c>
    </row>
    <row r="19" spans="1:10" ht="19.5" customHeight="1">
      <c r="A19" s="419" t="s">
        <v>0</v>
      </c>
      <c r="B19" s="398" t="s">
        <v>77</v>
      </c>
      <c r="C19" s="399"/>
      <c r="D19" s="337" t="s">
        <v>35</v>
      </c>
      <c r="E19" s="337" t="s">
        <v>78</v>
      </c>
      <c r="F19" s="338" t="s">
        <v>164</v>
      </c>
      <c r="G19" s="338"/>
      <c r="H19" s="398" t="s">
        <v>175</v>
      </c>
      <c r="I19" s="399"/>
      <c r="J19" s="302" t="s">
        <v>297</v>
      </c>
    </row>
    <row r="20" spans="1:10" ht="26.25" customHeight="1">
      <c r="A20" s="420"/>
      <c r="B20" s="400"/>
      <c r="C20" s="401"/>
      <c r="D20" s="338"/>
      <c r="E20" s="338"/>
      <c r="F20" s="131" t="s">
        <v>159</v>
      </c>
      <c r="G20" s="131" t="s">
        <v>160</v>
      </c>
      <c r="H20" s="400"/>
      <c r="I20" s="401"/>
      <c r="J20" s="302"/>
    </row>
    <row r="21" spans="1:10" ht="18" customHeight="1">
      <c r="A21" s="304">
        <v>1</v>
      </c>
      <c r="B21" s="307" t="s">
        <v>112</v>
      </c>
      <c r="C21" s="308"/>
      <c r="D21" s="287" t="s">
        <v>114</v>
      </c>
      <c r="E21" s="203" t="s">
        <v>82</v>
      </c>
      <c r="F21" s="230">
        <v>0.03</v>
      </c>
      <c r="G21" s="230">
        <v>0.03</v>
      </c>
      <c r="H21" s="272" t="s">
        <v>137</v>
      </c>
      <c r="I21" s="273"/>
      <c r="J21" s="302"/>
    </row>
    <row r="22" spans="1:10" ht="18" customHeight="1">
      <c r="A22" s="305"/>
      <c r="B22" s="309"/>
      <c r="C22" s="310"/>
      <c r="D22" s="313"/>
      <c r="E22" s="203" t="s">
        <v>83</v>
      </c>
      <c r="F22" s="228">
        <v>0.032</v>
      </c>
      <c r="G22" s="228">
        <v>0.032</v>
      </c>
      <c r="H22" s="266"/>
      <c r="I22" s="267"/>
      <c r="J22" s="302"/>
    </row>
    <row r="23" spans="1:10" ht="18" customHeight="1">
      <c r="A23" s="305"/>
      <c r="B23" s="309"/>
      <c r="C23" s="310"/>
      <c r="D23" s="313"/>
      <c r="E23" s="203" t="s">
        <v>84</v>
      </c>
      <c r="F23" s="228">
        <v>0.037</v>
      </c>
      <c r="G23" s="228">
        <v>0.037</v>
      </c>
      <c r="H23" s="266"/>
      <c r="I23" s="267"/>
      <c r="J23" s="302"/>
    </row>
    <row r="24" spans="1:10" ht="18" customHeight="1">
      <c r="A24" s="306"/>
      <c r="B24" s="311"/>
      <c r="C24" s="312"/>
      <c r="D24" s="314"/>
      <c r="E24" s="203" t="s">
        <v>85</v>
      </c>
      <c r="F24" s="228" t="s">
        <v>86</v>
      </c>
      <c r="G24" s="228" t="s">
        <v>86</v>
      </c>
      <c r="H24" s="266"/>
      <c r="I24" s="267"/>
      <c r="J24" s="302"/>
    </row>
    <row r="25" spans="1:10" ht="18" customHeight="1">
      <c r="A25" s="304">
        <v>2</v>
      </c>
      <c r="B25" s="307" t="s">
        <v>88</v>
      </c>
      <c r="C25" s="308"/>
      <c r="D25" s="287" t="s">
        <v>113</v>
      </c>
      <c r="E25" s="203" t="s">
        <v>82</v>
      </c>
      <c r="F25" s="230">
        <v>0.04</v>
      </c>
      <c r="G25" s="228" t="s">
        <v>87</v>
      </c>
      <c r="H25" s="266"/>
      <c r="I25" s="267"/>
      <c r="J25" s="302"/>
    </row>
    <row r="26" spans="1:10" ht="18" customHeight="1">
      <c r="A26" s="305"/>
      <c r="B26" s="309"/>
      <c r="C26" s="310"/>
      <c r="D26" s="313"/>
      <c r="E26" s="203" t="s">
        <v>83</v>
      </c>
      <c r="F26" s="228" t="s">
        <v>86</v>
      </c>
      <c r="G26" s="228" t="s">
        <v>87</v>
      </c>
      <c r="H26" s="266"/>
      <c r="I26" s="267"/>
      <c r="J26" s="302"/>
    </row>
    <row r="27" spans="1:10" ht="18" customHeight="1">
      <c r="A27" s="305"/>
      <c r="B27" s="309"/>
      <c r="C27" s="310"/>
      <c r="D27" s="313"/>
      <c r="E27" s="203" t="s">
        <v>84</v>
      </c>
      <c r="F27" s="228" t="s">
        <v>86</v>
      </c>
      <c r="G27" s="228" t="s">
        <v>87</v>
      </c>
      <c r="H27" s="266"/>
      <c r="I27" s="267"/>
      <c r="J27" s="302"/>
    </row>
    <row r="28" spans="1:10" ht="18" customHeight="1">
      <c r="A28" s="306"/>
      <c r="B28" s="311"/>
      <c r="C28" s="312"/>
      <c r="D28" s="314"/>
      <c r="E28" s="203" t="s">
        <v>85</v>
      </c>
      <c r="F28" s="228" t="s">
        <v>86</v>
      </c>
      <c r="G28" s="228" t="s">
        <v>87</v>
      </c>
      <c r="H28" s="266"/>
      <c r="I28" s="267"/>
      <c r="J28" s="302"/>
    </row>
    <row r="29" spans="1:10" ht="18" customHeight="1">
      <c r="A29" s="304">
        <v>3</v>
      </c>
      <c r="B29" s="307" t="s">
        <v>115</v>
      </c>
      <c r="C29" s="308"/>
      <c r="D29" s="287" t="s">
        <v>113</v>
      </c>
      <c r="E29" s="203" t="s">
        <v>82</v>
      </c>
      <c r="F29" s="228">
        <v>0.023</v>
      </c>
      <c r="G29" s="228" t="s">
        <v>87</v>
      </c>
      <c r="H29" s="266"/>
      <c r="I29" s="267"/>
      <c r="J29" s="302"/>
    </row>
    <row r="30" spans="1:10" ht="18" customHeight="1">
      <c r="A30" s="305"/>
      <c r="B30" s="309"/>
      <c r="C30" s="310"/>
      <c r="D30" s="313"/>
      <c r="E30" s="203" t="s">
        <v>83</v>
      </c>
      <c r="F30" s="228" t="s">
        <v>86</v>
      </c>
      <c r="G30" s="228" t="s">
        <v>87</v>
      </c>
      <c r="H30" s="266"/>
      <c r="I30" s="267"/>
      <c r="J30" s="302"/>
    </row>
    <row r="31" spans="1:10" ht="18" customHeight="1">
      <c r="A31" s="305"/>
      <c r="B31" s="309"/>
      <c r="C31" s="310"/>
      <c r="D31" s="313"/>
      <c r="E31" s="203" t="s">
        <v>84</v>
      </c>
      <c r="F31" s="228" t="s">
        <v>86</v>
      </c>
      <c r="G31" s="228" t="s">
        <v>87</v>
      </c>
      <c r="H31" s="266"/>
      <c r="I31" s="267"/>
      <c r="J31" s="302"/>
    </row>
    <row r="32" spans="1:10" ht="18" customHeight="1">
      <c r="A32" s="306"/>
      <c r="B32" s="311"/>
      <c r="C32" s="312"/>
      <c r="D32" s="314"/>
      <c r="E32" s="203" t="s">
        <v>85</v>
      </c>
      <c r="F32" s="228" t="s">
        <v>86</v>
      </c>
      <c r="G32" s="228" t="s">
        <v>87</v>
      </c>
      <c r="H32" s="266"/>
      <c r="I32" s="267"/>
      <c r="J32" s="302"/>
    </row>
    <row r="33" spans="1:10" ht="42" customHeight="1" thickBot="1">
      <c r="A33" s="220">
        <v>4</v>
      </c>
      <c r="B33" s="344" t="s">
        <v>89</v>
      </c>
      <c r="C33" s="395"/>
      <c r="D33" s="223" t="s">
        <v>113</v>
      </c>
      <c r="E33" s="223"/>
      <c r="F33" s="229">
        <v>0.016</v>
      </c>
      <c r="G33" s="229" t="s">
        <v>87</v>
      </c>
      <c r="H33" s="268"/>
      <c r="I33" s="269"/>
      <c r="J33" s="303"/>
    </row>
    <row r="34" spans="1:10" ht="26.25" customHeight="1">
      <c r="A34" s="346" t="s">
        <v>181</v>
      </c>
      <c r="B34" s="347"/>
      <c r="C34" s="347"/>
      <c r="D34" s="347"/>
      <c r="E34" s="347"/>
      <c r="F34" s="347"/>
      <c r="G34" s="347"/>
      <c r="H34" s="347"/>
      <c r="I34" s="348"/>
      <c r="J34" s="43" t="s">
        <v>161</v>
      </c>
    </row>
    <row r="35" spans="1:10" ht="42" customHeight="1">
      <c r="A35" s="54" t="s">
        <v>0</v>
      </c>
      <c r="B35" s="315" t="s">
        <v>77</v>
      </c>
      <c r="C35" s="316"/>
      <c r="D35" s="131" t="s">
        <v>35</v>
      </c>
      <c r="E35" s="131" t="s">
        <v>78</v>
      </c>
      <c r="F35" s="315" t="s">
        <v>162</v>
      </c>
      <c r="G35" s="316"/>
      <c r="H35" s="315" t="s">
        <v>175</v>
      </c>
      <c r="I35" s="316"/>
      <c r="J35" s="302" t="s">
        <v>298</v>
      </c>
    </row>
    <row r="36" spans="1:10" ht="21" customHeight="1">
      <c r="A36" s="304">
        <v>1</v>
      </c>
      <c r="B36" s="307" t="s">
        <v>112</v>
      </c>
      <c r="C36" s="308"/>
      <c r="D36" s="287" t="s">
        <v>114</v>
      </c>
      <c r="E36" s="203" t="s">
        <v>82</v>
      </c>
      <c r="F36" s="334">
        <v>0.06</v>
      </c>
      <c r="G36" s="335"/>
      <c r="H36" s="272" t="s">
        <v>137</v>
      </c>
      <c r="I36" s="273"/>
      <c r="J36" s="302"/>
    </row>
    <row r="37" spans="1:10" ht="20.25" customHeight="1">
      <c r="A37" s="305"/>
      <c r="B37" s="309"/>
      <c r="C37" s="310"/>
      <c r="D37" s="313"/>
      <c r="E37" s="203" t="s">
        <v>83</v>
      </c>
      <c r="F37" s="317">
        <v>0.064</v>
      </c>
      <c r="G37" s="318"/>
      <c r="H37" s="266"/>
      <c r="I37" s="267"/>
      <c r="J37" s="302"/>
    </row>
    <row r="38" spans="1:10" ht="20.25" customHeight="1">
      <c r="A38" s="305"/>
      <c r="B38" s="309"/>
      <c r="C38" s="310"/>
      <c r="D38" s="313"/>
      <c r="E38" s="203" t="s">
        <v>84</v>
      </c>
      <c r="F38" s="317">
        <v>0.074</v>
      </c>
      <c r="G38" s="318"/>
      <c r="H38" s="266"/>
      <c r="I38" s="267"/>
      <c r="J38" s="302"/>
    </row>
    <row r="39" spans="1:10" ht="20.25" customHeight="1">
      <c r="A39" s="306"/>
      <c r="B39" s="311"/>
      <c r="C39" s="312"/>
      <c r="D39" s="314"/>
      <c r="E39" s="203" t="s">
        <v>85</v>
      </c>
      <c r="F39" s="317" t="s">
        <v>86</v>
      </c>
      <c r="G39" s="318"/>
      <c r="H39" s="266"/>
      <c r="I39" s="267"/>
      <c r="J39" s="302"/>
    </row>
    <row r="40" spans="1:10" ht="20.25" customHeight="1">
      <c r="A40" s="304">
        <v>2</v>
      </c>
      <c r="B40" s="307" t="s">
        <v>88</v>
      </c>
      <c r="C40" s="308"/>
      <c r="D40" s="287" t="s">
        <v>113</v>
      </c>
      <c r="E40" s="203" t="s">
        <v>82</v>
      </c>
      <c r="F40" s="334">
        <v>0.04</v>
      </c>
      <c r="G40" s="335"/>
      <c r="H40" s="266"/>
      <c r="I40" s="267"/>
      <c r="J40" s="302"/>
    </row>
    <row r="41" spans="1:10" ht="20.25" customHeight="1">
      <c r="A41" s="305"/>
      <c r="B41" s="309"/>
      <c r="C41" s="310"/>
      <c r="D41" s="313"/>
      <c r="E41" s="203" t="s">
        <v>83</v>
      </c>
      <c r="F41" s="317" t="s">
        <v>86</v>
      </c>
      <c r="G41" s="318"/>
      <c r="H41" s="266"/>
      <c r="I41" s="267"/>
      <c r="J41" s="302"/>
    </row>
    <row r="42" spans="1:10" ht="20.25" customHeight="1">
      <c r="A42" s="305"/>
      <c r="B42" s="309"/>
      <c r="C42" s="310"/>
      <c r="D42" s="313"/>
      <c r="E42" s="203" t="s">
        <v>84</v>
      </c>
      <c r="F42" s="317" t="s">
        <v>86</v>
      </c>
      <c r="G42" s="318"/>
      <c r="H42" s="266"/>
      <c r="I42" s="267"/>
      <c r="J42" s="302"/>
    </row>
    <row r="43" spans="1:10" ht="20.25" customHeight="1">
      <c r="A43" s="306"/>
      <c r="B43" s="311"/>
      <c r="C43" s="312"/>
      <c r="D43" s="314"/>
      <c r="E43" s="203" t="s">
        <v>85</v>
      </c>
      <c r="F43" s="317" t="s">
        <v>86</v>
      </c>
      <c r="G43" s="318"/>
      <c r="H43" s="266"/>
      <c r="I43" s="267"/>
      <c r="J43" s="302"/>
    </row>
    <row r="44" spans="1:10" ht="19.5" customHeight="1">
      <c r="A44" s="304">
        <v>3</v>
      </c>
      <c r="B44" s="307" t="s">
        <v>115</v>
      </c>
      <c r="C44" s="308"/>
      <c r="D44" s="287" t="s">
        <v>113</v>
      </c>
      <c r="E44" s="203" t="s">
        <v>82</v>
      </c>
      <c r="F44" s="317">
        <v>0.023</v>
      </c>
      <c r="G44" s="318"/>
      <c r="H44" s="266"/>
      <c r="I44" s="267"/>
      <c r="J44" s="302"/>
    </row>
    <row r="45" spans="1:10" ht="21" customHeight="1">
      <c r="A45" s="305"/>
      <c r="B45" s="309"/>
      <c r="C45" s="310"/>
      <c r="D45" s="313"/>
      <c r="E45" s="203" t="s">
        <v>83</v>
      </c>
      <c r="F45" s="317" t="s">
        <v>86</v>
      </c>
      <c r="G45" s="318"/>
      <c r="H45" s="266"/>
      <c r="I45" s="267"/>
      <c r="J45" s="302"/>
    </row>
    <row r="46" spans="1:10" ht="20.25" customHeight="1">
      <c r="A46" s="305"/>
      <c r="B46" s="309"/>
      <c r="C46" s="310"/>
      <c r="D46" s="313"/>
      <c r="E46" s="203" t="s">
        <v>84</v>
      </c>
      <c r="F46" s="317" t="s">
        <v>86</v>
      </c>
      <c r="G46" s="318"/>
      <c r="H46" s="266"/>
      <c r="I46" s="267"/>
      <c r="J46" s="302"/>
    </row>
    <row r="47" spans="1:10" ht="20.25" customHeight="1">
      <c r="A47" s="306"/>
      <c r="B47" s="311"/>
      <c r="C47" s="312"/>
      <c r="D47" s="314"/>
      <c r="E47" s="203" t="s">
        <v>85</v>
      </c>
      <c r="F47" s="317" t="s">
        <v>86</v>
      </c>
      <c r="G47" s="318"/>
      <c r="H47" s="266"/>
      <c r="I47" s="267"/>
      <c r="J47" s="302"/>
    </row>
    <row r="48" spans="1:10" ht="42" customHeight="1" thickBot="1">
      <c r="A48" s="220">
        <v>4</v>
      </c>
      <c r="B48" s="344" t="s">
        <v>89</v>
      </c>
      <c r="C48" s="395"/>
      <c r="D48" s="223" t="s">
        <v>113</v>
      </c>
      <c r="E48" s="229"/>
      <c r="F48" s="396">
        <v>0.016</v>
      </c>
      <c r="G48" s="397"/>
      <c r="H48" s="268"/>
      <c r="I48" s="269"/>
      <c r="J48" s="303"/>
    </row>
    <row r="49" spans="1:10" ht="31.5" customHeight="1">
      <c r="A49" s="393" t="s">
        <v>163</v>
      </c>
      <c r="B49" s="394"/>
      <c r="C49" s="394"/>
      <c r="D49" s="394"/>
      <c r="E49" s="394"/>
      <c r="F49" s="394"/>
      <c r="G49" s="394"/>
      <c r="H49" s="394"/>
      <c r="I49" s="394"/>
      <c r="J49" s="45" t="s">
        <v>326</v>
      </c>
    </row>
    <row r="50" spans="1:10" ht="37.5" customHeight="1">
      <c r="A50" s="208" t="s">
        <v>0</v>
      </c>
      <c r="B50" s="400" t="s">
        <v>77</v>
      </c>
      <c r="C50" s="421"/>
      <c r="D50" s="401"/>
      <c r="E50" s="207" t="s">
        <v>35</v>
      </c>
      <c r="F50" s="207" t="s">
        <v>165</v>
      </c>
      <c r="G50" s="400" t="s">
        <v>175</v>
      </c>
      <c r="H50" s="421"/>
      <c r="I50" s="401"/>
      <c r="J50" s="284" t="s">
        <v>403</v>
      </c>
    </row>
    <row r="51" spans="1:10" ht="40.5" customHeight="1">
      <c r="A51" s="211">
        <v>1</v>
      </c>
      <c r="B51" s="321" t="s">
        <v>167</v>
      </c>
      <c r="C51" s="322"/>
      <c r="D51" s="323"/>
      <c r="E51" s="228" t="s">
        <v>177</v>
      </c>
      <c r="F51" s="228">
        <v>1.86</v>
      </c>
      <c r="G51" s="272" t="s">
        <v>137</v>
      </c>
      <c r="H51" s="425"/>
      <c r="I51" s="273"/>
      <c r="J51" s="285"/>
    </row>
    <row r="52" spans="1:10" ht="37.5" customHeight="1">
      <c r="A52" s="211">
        <v>2</v>
      </c>
      <c r="B52" s="321" t="s">
        <v>168</v>
      </c>
      <c r="C52" s="322"/>
      <c r="D52" s="323"/>
      <c r="E52" s="228" t="s">
        <v>166</v>
      </c>
      <c r="F52" s="228">
        <v>2.41</v>
      </c>
      <c r="G52" s="266"/>
      <c r="H52" s="426"/>
      <c r="I52" s="267"/>
      <c r="J52" s="285"/>
    </row>
    <row r="53" spans="1:10" ht="40.5" customHeight="1">
      <c r="A53" s="3" t="s">
        <v>213</v>
      </c>
      <c r="B53" s="321" t="s">
        <v>216</v>
      </c>
      <c r="C53" s="322"/>
      <c r="D53" s="323"/>
      <c r="E53" s="228" t="s">
        <v>166</v>
      </c>
      <c r="F53" s="201">
        <v>3.83</v>
      </c>
      <c r="G53" s="266"/>
      <c r="H53" s="426"/>
      <c r="I53" s="267"/>
      <c r="J53" s="285"/>
    </row>
    <row r="54" spans="1:10" ht="37.5" customHeight="1">
      <c r="A54" s="210">
        <v>6</v>
      </c>
      <c r="B54" s="321" t="s">
        <v>169</v>
      </c>
      <c r="C54" s="322"/>
      <c r="D54" s="323"/>
      <c r="E54" s="228" t="s">
        <v>166</v>
      </c>
      <c r="F54" s="201">
        <v>2.74</v>
      </c>
      <c r="G54" s="266"/>
      <c r="H54" s="426"/>
      <c r="I54" s="267"/>
      <c r="J54" s="285"/>
    </row>
    <row r="55" spans="1:10" ht="30" customHeight="1">
      <c r="A55" s="3">
        <v>7</v>
      </c>
      <c r="B55" s="321" t="s">
        <v>170</v>
      </c>
      <c r="C55" s="322"/>
      <c r="D55" s="323"/>
      <c r="E55" s="228" t="s">
        <v>166</v>
      </c>
      <c r="F55" s="201">
        <v>3.5</v>
      </c>
      <c r="G55" s="266"/>
      <c r="H55" s="426"/>
      <c r="I55" s="267"/>
      <c r="J55" s="285"/>
    </row>
    <row r="56" spans="1:10" ht="27" customHeight="1">
      <c r="A56" s="3">
        <v>8</v>
      </c>
      <c r="B56" s="321" t="s">
        <v>171</v>
      </c>
      <c r="C56" s="322"/>
      <c r="D56" s="323"/>
      <c r="E56" s="228" t="s">
        <v>166</v>
      </c>
      <c r="F56" s="201">
        <v>2.52</v>
      </c>
      <c r="G56" s="266"/>
      <c r="H56" s="426"/>
      <c r="I56" s="267"/>
      <c r="J56" s="285"/>
    </row>
    <row r="57" spans="1:10" ht="37.5" customHeight="1">
      <c r="A57" s="3">
        <v>9</v>
      </c>
      <c r="B57" s="321" t="s">
        <v>172</v>
      </c>
      <c r="C57" s="322"/>
      <c r="D57" s="323"/>
      <c r="E57" s="228" t="s">
        <v>166</v>
      </c>
      <c r="F57" s="201">
        <v>0.72</v>
      </c>
      <c r="G57" s="266"/>
      <c r="H57" s="426"/>
      <c r="I57" s="267"/>
      <c r="J57" s="285"/>
    </row>
    <row r="58" spans="1:10" ht="36.75" customHeight="1">
      <c r="A58" s="3">
        <v>10</v>
      </c>
      <c r="B58" s="321" t="s">
        <v>173</v>
      </c>
      <c r="C58" s="322"/>
      <c r="D58" s="323"/>
      <c r="E58" s="228" t="s">
        <v>166</v>
      </c>
      <c r="F58" s="201">
        <v>2.45</v>
      </c>
      <c r="G58" s="266"/>
      <c r="H58" s="426"/>
      <c r="I58" s="267"/>
      <c r="J58" s="285"/>
    </row>
    <row r="59" spans="1:10" ht="36" customHeight="1">
      <c r="A59" s="3">
        <v>11</v>
      </c>
      <c r="B59" s="321" t="s">
        <v>174</v>
      </c>
      <c r="C59" s="322"/>
      <c r="D59" s="323"/>
      <c r="E59" s="228" t="s">
        <v>166</v>
      </c>
      <c r="F59" s="228">
        <v>3.3</v>
      </c>
      <c r="G59" s="282"/>
      <c r="H59" s="427"/>
      <c r="I59" s="283"/>
      <c r="J59" s="286"/>
    </row>
    <row r="60" spans="1:10" ht="39.75" customHeight="1">
      <c r="A60" s="3">
        <v>12</v>
      </c>
      <c r="B60" s="321" t="s">
        <v>231</v>
      </c>
      <c r="C60" s="322"/>
      <c r="D60" s="323"/>
      <c r="E60" s="228" t="s">
        <v>166</v>
      </c>
      <c r="F60" s="228">
        <v>2.31</v>
      </c>
      <c r="G60" s="272" t="s">
        <v>137</v>
      </c>
      <c r="H60" s="425"/>
      <c r="I60" s="273"/>
      <c r="J60" s="284" t="s">
        <v>404</v>
      </c>
    </row>
    <row r="61" spans="1:10" ht="54" customHeight="1">
      <c r="A61" s="3">
        <v>13</v>
      </c>
      <c r="B61" s="321" t="s">
        <v>232</v>
      </c>
      <c r="C61" s="322"/>
      <c r="D61" s="323"/>
      <c r="E61" s="228" t="s">
        <v>166</v>
      </c>
      <c r="F61" s="228">
        <v>2.38</v>
      </c>
      <c r="G61" s="266"/>
      <c r="H61" s="426"/>
      <c r="I61" s="267"/>
      <c r="J61" s="285"/>
    </row>
    <row r="62" spans="1:10" ht="62.25" customHeight="1">
      <c r="A62" s="3">
        <v>14</v>
      </c>
      <c r="B62" s="321" t="s">
        <v>233</v>
      </c>
      <c r="C62" s="322"/>
      <c r="D62" s="323"/>
      <c r="E62" s="228" t="s">
        <v>166</v>
      </c>
      <c r="F62" s="228">
        <v>2.46</v>
      </c>
      <c r="G62" s="266"/>
      <c r="H62" s="426"/>
      <c r="I62" s="267"/>
      <c r="J62" s="285"/>
    </row>
    <row r="63" spans="1:10" ht="63.75" customHeight="1">
      <c r="A63" s="3">
        <v>15</v>
      </c>
      <c r="B63" s="321" t="s">
        <v>234</v>
      </c>
      <c r="C63" s="322"/>
      <c r="D63" s="323"/>
      <c r="E63" s="228" t="s">
        <v>166</v>
      </c>
      <c r="F63" s="228">
        <v>3.22</v>
      </c>
      <c r="G63" s="266"/>
      <c r="H63" s="426"/>
      <c r="I63" s="267"/>
      <c r="J63" s="285"/>
    </row>
    <row r="64" spans="1:10" ht="62.25" customHeight="1">
      <c r="A64" s="3">
        <v>16</v>
      </c>
      <c r="B64" s="321" t="s">
        <v>235</v>
      </c>
      <c r="C64" s="322"/>
      <c r="D64" s="323"/>
      <c r="E64" s="228" t="s">
        <v>166</v>
      </c>
      <c r="F64" s="228">
        <v>3.25</v>
      </c>
      <c r="G64" s="266"/>
      <c r="H64" s="426"/>
      <c r="I64" s="267"/>
      <c r="J64" s="285"/>
    </row>
    <row r="65" spans="1:10" ht="64.5" customHeight="1">
      <c r="A65" s="210">
        <v>17</v>
      </c>
      <c r="B65" s="309" t="s">
        <v>236</v>
      </c>
      <c r="C65" s="424"/>
      <c r="D65" s="310"/>
      <c r="E65" s="202" t="s">
        <v>166</v>
      </c>
      <c r="F65" s="202">
        <v>3.42</v>
      </c>
      <c r="G65" s="266"/>
      <c r="H65" s="426"/>
      <c r="I65" s="267"/>
      <c r="J65" s="285"/>
    </row>
    <row r="66" spans="1:10" ht="50.25" customHeight="1">
      <c r="A66" s="3">
        <v>18</v>
      </c>
      <c r="B66" s="321" t="s">
        <v>237</v>
      </c>
      <c r="C66" s="322"/>
      <c r="D66" s="323"/>
      <c r="E66" s="228" t="s">
        <v>166</v>
      </c>
      <c r="F66" s="228">
        <v>3.48</v>
      </c>
      <c r="G66" s="266"/>
      <c r="H66" s="426"/>
      <c r="I66" s="267"/>
      <c r="J66" s="285"/>
    </row>
    <row r="67" spans="1:10" ht="36" customHeight="1">
      <c r="A67" s="210">
        <v>19</v>
      </c>
      <c r="B67" s="309" t="s">
        <v>238</v>
      </c>
      <c r="C67" s="424"/>
      <c r="D67" s="310"/>
      <c r="E67" s="202" t="s">
        <v>166</v>
      </c>
      <c r="F67" s="202">
        <v>1.67</v>
      </c>
      <c r="G67" s="266"/>
      <c r="H67" s="426"/>
      <c r="I67" s="267"/>
      <c r="J67" s="285"/>
    </row>
    <row r="68" spans="1:10" ht="36" customHeight="1">
      <c r="A68" s="3">
        <v>20</v>
      </c>
      <c r="B68" s="321" t="s">
        <v>239</v>
      </c>
      <c r="C68" s="322"/>
      <c r="D68" s="323"/>
      <c r="E68" s="228" t="s">
        <v>166</v>
      </c>
      <c r="F68" s="228">
        <v>1.64</v>
      </c>
      <c r="G68" s="266"/>
      <c r="H68" s="426"/>
      <c r="I68" s="267"/>
      <c r="J68" s="285"/>
    </row>
    <row r="69" spans="1:10" ht="36" customHeight="1">
      <c r="A69" s="210">
        <v>21</v>
      </c>
      <c r="B69" s="309" t="s">
        <v>240</v>
      </c>
      <c r="C69" s="424"/>
      <c r="D69" s="310"/>
      <c r="E69" s="202" t="s">
        <v>166</v>
      </c>
      <c r="F69" s="202">
        <v>1.71</v>
      </c>
      <c r="G69" s="266"/>
      <c r="H69" s="426"/>
      <c r="I69" s="267"/>
      <c r="J69" s="285"/>
    </row>
    <row r="70" spans="1:10" ht="42.75" customHeight="1">
      <c r="A70" s="3">
        <v>22</v>
      </c>
      <c r="B70" s="321" t="s">
        <v>241</v>
      </c>
      <c r="C70" s="322"/>
      <c r="D70" s="323"/>
      <c r="E70" s="228" t="s">
        <v>166</v>
      </c>
      <c r="F70" s="228">
        <v>1.77</v>
      </c>
      <c r="G70" s="266"/>
      <c r="H70" s="426"/>
      <c r="I70" s="267"/>
      <c r="J70" s="285"/>
    </row>
    <row r="71" spans="1:10" ht="53.25" customHeight="1">
      <c r="A71" s="210">
        <v>23</v>
      </c>
      <c r="B71" s="309" t="s">
        <v>242</v>
      </c>
      <c r="C71" s="424"/>
      <c r="D71" s="310"/>
      <c r="E71" s="202" t="s">
        <v>166</v>
      </c>
      <c r="F71" s="202">
        <v>1.85</v>
      </c>
      <c r="G71" s="266"/>
      <c r="H71" s="426"/>
      <c r="I71" s="267"/>
      <c r="J71" s="285"/>
    </row>
    <row r="72" spans="1:10" ht="54" customHeight="1">
      <c r="A72" s="3">
        <v>24</v>
      </c>
      <c r="B72" s="321" t="s">
        <v>243</v>
      </c>
      <c r="C72" s="322"/>
      <c r="D72" s="323"/>
      <c r="E72" s="228" t="s">
        <v>166</v>
      </c>
      <c r="F72" s="228">
        <v>2.43</v>
      </c>
      <c r="G72" s="266"/>
      <c r="H72" s="426"/>
      <c r="I72" s="267"/>
      <c r="J72" s="285"/>
    </row>
    <row r="73" spans="1:10" ht="39.75" customHeight="1">
      <c r="A73" s="210">
        <v>25</v>
      </c>
      <c r="B73" s="309" t="s">
        <v>244</v>
      </c>
      <c r="C73" s="424"/>
      <c r="D73" s="310"/>
      <c r="E73" s="202" t="s">
        <v>166</v>
      </c>
      <c r="F73" s="202">
        <v>2.45</v>
      </c>
      <c r="G73" s="266"/>
      <c r="H73" s="426"/>
      <c r="I73" s="267"/>
      <c r="J73" s="285"/>
    </row>
    <row r="74" spans="1:10" ht="54" customHeight="1" thickBot="1">
      <c r="A74" s="6">
        <v>26</v>
      </c>
      <c r="B74" s="344" t="s">
        <v>245</v>
      </c>
      <c r="C74" s="345"/>
      <c r="D74" s="395"/>
      <c r="E74" s="229" t="s">
        <v>166</v>
      </c>
      <c r="F74" s="74">
        <v>2.5</v>
      </c>
      <c r="G74" s="268"/>
      <c r="H74" s="448"/>
      <c r="I74" s="269"/>
      <c r="J74" s="369"/>
    </row>
    <row r="75" spans="1:10" ht="21.75" customHeight="1">
      <c r="A75" s="473" t="s">
        <v>155</v>
      </c>
      <c r="B75" s="474"/>
      <c r="C75" s="474"/>
      <c r="D75" s="474"/>
      <c r="E75" s="474"/>
      <c r="F75" s="474"/>
      <c r="G75" s="474"/>
      <c r="H75" s="474"/>
      <c r="I75" s="475"/>
      <c r="J75" s="1" t="s">
        <v>277</v>
      </c>
    </row>
    <row r="76" spans="1:10" ht="27" customHeight="1">
      <c r="A76" s="449" t="s">
        <v>0</v>
      </c>
      <c r="B76" s="452" t="s">
        <v>250</v>
      </c>
      <c r="C76" s="452"/>
      <c r="D76" s="452"/>
      <c r="E76" s="452"/>
      <c r="F76" s="453"/>
      <c r="G76" s="287" t="s">
        <v>249</v>
      </c>
      <c r="H76" s="317" t="s">
        <v>337</v>
      </c>
      <c r="I76" s="318"/>
      <c r="J76" s="409" t="s">
        <v>340</v>
      </c>
    </row>
    <row r="77" spans="1:10" ht="15" customHeight="1">
      <c r="A77" s="450"/>
      <c r="B77" s="454"/>
      <c r="C77" s="454"/>
      <c r="D77" s="454"/>
      <c r="E77" s="454"/>
      <c r="F77" s="455"/>
      <c r="G77" s="313"/>
      <c r="H77" s="442" t="s">
        <v>246</v>
      </c>
      <c r="I77" s="443"/>
      <c r="J77" s="410"/>
    </row>
    <row r="78" spans="1:10" ht="36" customHeight="1">
      <c r="A78" s="451"/>
      <c r="B78" s="456"/>
      <c r="C78" s="456"/>
      <c r="D78" s="456"/>
      <c r="E78" s="456"/>
      <c r="F78" s="457"/>
      <c r="G78" s="314"/>
      <c r="H78" s="228" t="s">
        <v>247</v>
      </c>
      <c r="I78" s="112" t="s">
        <v>248</v>
      </c>
      <c r="J78" s="410"/>
    </row>
    <row r="79" spans="1:10" ht="18.75" customHeight="1">
      <c r="A79" s="196">
        <v>1</v>
      </c>
      <c r="B79" s="445" t="s">
        <v>251</v>
      </c>
      <c r="C79" s="446"/>
      <c r="D79" s="446"/>
      <c r="E79" s="446"/>
      <c r="F79" s="446"/>
      <c r="G79" s="446"/>
      <c r="H79" s="446"/>
      <c r="I79" s="447"/>
      <c r="J79" s="410"/>
    </row>
    <row r="80" spans="1:10" ht="15.75">
      <c r="A80" s="319" t="s">
        <v>252</v>
      </c>
      <c r="B80" s="292" t="s">
        <v>254</v>
      </c>
      <c r="C80" s="293"/>
      <c r="D80" s="293"/>
      <c r="E80" s="293"/>
      <c r="F80" s="294"/>
      <c r="G80" s="113" t="s">
        <v>255</v>
      </c>
      <c r="H80" s="13">
        <v>7.87</v>
      </c>
      <c r="I80" s="204"/>
      <c r="J80" s="410"/>
    </row>
    <row r="81" spans="1:10" ht="15.75">
      <c r="A81" s="320"/>
      <c r="B81" s="295"/>
      <c r="C81" s="296"/>
      <c r="D81" s="296"/>
      <c r="E81" s="296"/>
      <c r="F81" s="297"/>
      <c r="G81" s="114" t="s">
        <v>256</v>
      </c>
      <c r="H81" s="13">
        <v>7.67</v>
      </c>
      <c r="I81" s="204"/>
      <c r="J81" s="410"/>
    </row>
    <row r="82" spans="1:10" ht="15.75">
      <c r="A82" s="319" t="s">
        <v>253</v>
      </c>
      <c r="B82" s="292" t="s">
        <v>274</v>
      </c>
      <c r="C82" s="293"/>
      <c r="D82" s="293"/>
      <c r="E82" s="293"/>
      <c r="F82" s="294"/>
      <c r="G82" s="113" t="s">
        <v>255</v>
      </c>
      <c r="H82" s="13">
        <v>7.26</v>
      </c>
      <c r="I82" s="204"/>
      <c r="J82" s="410"/>
    </row>
    <row r="83" spans="1:10" ht="15.75">
      <c r="A83" s="320"/>
      <c r="B83" s="295"/>
      <c r="C83" s="296"/>
      <c r="D83" s="296"/>
      <c r="E83" s="296"/>
      <c r="F83" s="297"/>
      <c r="G83" s="114" t="s">
        <v>256</v>
      </c>
      <c r="H83" s="13">
        <v>7.06</v>
      </c>
      <c r="I83" s="204"/>
      <c r="J83" s="410"/>
    </row>
    <row r="84" spans="1:10" ht="18" customHeight="1">
      <c r="A84" s="3">
        <v>2</v>
      </c>
      <c r="B84" s="428" t="s">
        <v>257</v>
      </c>
      <c r="C84" s="429"/>
      <c r="D84" s="429"/>
      <c r="E84" s="429"/>
      <c r="F84" s="429"/>
      <c r="G84" s="429"/>
      <c r="H84" s="429"/>
      <c r="I84" s="430"/>
      <c r="J84" s="410"/>
    </row>
    <row r="85" spans="1:10" ht="15.75" customHeight="1">
      <c r="A85" s="319" t="s">
        <v>23</v>
      </c>
      <c r="B85" s="292" t="s">
        <v>258</v>
      </c>
      <c r="C85" s="293"/>
      <c r="D85" s="293"/>
      <c r="E85" s="293"/>
      <c r="F85" s="293"/>
      <c r="G85" s="113" t="s">
        <v>255</v>
      </c>
      <c r="H85" s="13">
        <v>7.67</v>
      </c>
      <c r="I85" s="204"/>
      <c r="J85" s="410"/>
    </row>
    <row r="86" spans="1:10" ht="15.75" customHeight="1">
      <c r="A86" s="320"/>
      <c r="B86" s="295"/>
      <c r="C86" s="296"/>
      <c r="D86" s="296"/>
      <c r="E86" s="296"/>
      <c r="F86" s="296"/>
      <c r="G86" s="113" t="s">
        <v>256</v>
      </c>
      <c r="H86" s="15">
        <v>7.46</v>
      </c>
      <c r="I86" s="195"/>
      <c r="J86" s="410"/>
    </row>
    <row r="87" spans="1:10" ht="15" customHeight="1">
      <c r="A87" s="319" t="s">
        <v>38</v>
      </c>
      <c r="B87" s="292" t="s">
        <v>274</v>
      </c>
      <c r="C87" s="293"/>
      <c r="D87" s="293"/>
      <c r="E87" s="293"/>
      <c r="F87" s="294"/>
      <c r="G87" s="113" t="s">
        <v>255</v>
      </c>
      <c r="H87" s="13">
        <v>7.06</v>
      </c>
      <c r="I87" s="204"/>
      <c r="J87" s="410"/>
    </row>
    <row r="88" spans="1:10" ht="16.5" customHeight="1">
      <c r="A88" s="320"/>
      <c r="B88" s="295"/>
      <c r="C88" s="296"/>
      <c r="D88" s="296"/>
      <c r="E88" s="296"/>
      <c r="F88" s="297"/>
      <c r="G88" s="113" t="s">
        <v>256</v>
      </c>
      <c r="H88" s="15">
        <v>6.86</v>
      </c>
      <c r="I88" s="195"/>
      <c r="J88" s="410"/>
    </row>
    <row r="89" spans="1:10" ht="18.75" customHeight="1">
      <c r="A89" s="2" t="s">
        <v>19</v>
      </c>
      <c r="B89" s="428" t="s">
        <v>265</v>
      </c>
      <c r="C89" s="429"/>
      <c r="D89" s="429"/>
      <c r="E89" s="429"/>
      <c r="F89" s="429"/>
      <c r="G89" s="429"/>
      <c r="H89" s="429"/>
      <c r="I89" s="430"/>
      <c r="J89" s="410"/>
    </row>
    <row r="90" spans="1:10" ht="16.5" customHeight="1">
      <c r="A90" s="319" t="s">
        <v>260</v>
      </c>
      <c r="B90" s="292" t="s">
        <v>259</v>
      </c>
      <c r="C90" s="293"/>
      <c r="D90" s="293"/>
      <c r="E90" s="293"/>
      <c r="F90" s="294"/>
      <c r="G90" s="113" t="s">
        <v>255</v>
      </c>
      <c r="H90" s="14">
        <v>7.46</v>
      </c>
      <c r="I90" s="16">
        <v>7.06</v>
      </c>
      <c r="J90" s="410"/>
    </row>
    <row r="91" spans="1:10" ht="16.5" customHeight="1">
      <c r="A91" s="320"/>
      <c r="B91" s="295"/>
      <c r="C91" s="296"/>
      <c r="D91" s="296"/>
      <c r="E91" s="296"/>
      <c r="F91" s="297"/>
      <c r="G91" s="113" t="s">
        <v>256</v>
      </c>
      <c r="H91" s="15">
        <v>7.26</v>
      </c>
      <c r="I91" s="195">
        <v>6.46</v>
      </c>
      <c r="J91" s="410"/>
    </row>
    <row r="92" spans="1:10" ht="16.5" customHeight="1">
      <c r="A92" s="319" t="s">
        <v>261</v>
      </c>
      <c r="B92" s="292" t="s">
        <v>274</v>
      </c>
      <c r="C92" s="293"/>
      <c r="D92" s="293"/>
      <c r="E92" s="293"/>
      <c r="F92" s="294"/>
      <c r="G92" s="113" t="s">
        <v>255</v>
      </c>
      <c r="H92" s="15">
        <v>6.86</v>
      </c>
      <c r="I92" s="195">
        <v>6.46</v>
      </c>
      <c r="J92" s="410"/>
    </row>
    <row r="93" spans="1:10" ht="16.5" customHeight="1">
      <c r="A93" s="320"/>
      <c r="B93" s="295"/>
      <c r="C93" s="296"/>
      <c r="D93" s="296"/>
      <c r="E93" s="296"/>
      <c r="F93" s="297"/>
      <c r="G93" s="113" t="s">
        <v>256</v>
      </c>
      <c r="H93" s="15">
        <v>6.66</v>
      </c>
      <c r="I93" s="195">
        <v>5.85</v>
      </c>
      <c r="J93" s="410"/>
    </row>
    <row r="94" spans="1:10" ht="18.75" customHeight="1">
      <c r="A94" s="2" t="s">
        <v>24</v>
      </c>
      <c r="B94" s="428" t="s">
        <v>266</v>
      </c>
      <c r="C94" s="429"/>
      <c r="D94" s="429"/>
      <c r="E94" s="429"/>
      <c r="F94" s="429"/>
      <c r="G94" s="429"/>
      <c r="H94" s="429"/>
      <c r="I94" s="430"/>
      <c r="J94" s="410"/>
    </row>
    <row r="95" spans="1:10" ht="16.5" customHeight="1">
      <c r="A95" s="319" t="s">
        <v>263</v>
      </c>
      <c r="B95" s="292" t="s">
        <v>262</v>
      </c>
      <c r="C95" s="293"/>
      <c r="D95" s="293"/>
      <c r="E95" s="293"/>
      <c r="F95" s="294"/>
      <c r="G95" s="113" t="s">
        <v>255</v>
      </c>
      <c r="H95" s="15">
        <v>7.26</v>
      </c>
      <c r="I95" s="195">
        <v>6.86</v>
      </c>
      <c r="J95" s="410"/>
    </row>
    <row r="96" spans="1:10" ht="16.5" customHeight="1">
      <c r="A96" s="320"/>
      <c r="B96" s="295"/>
      <c r="C96" s="296"/>
      <c r="D96" s="296"/>
      <c r="E96" s="296"/>
      <c r="F96" s="297"/>
      <c r="G96" s="113" t="s">
        <v>256</v>
      </c>
      <c r="H96" s="15">
        <v>7.06</v>
      </c>
      <c r="I96" s="195">
        <v>6.25</v>
      </c>
      <c r="J96" s="410"/>
    </row>
    <row r="97" spans="1:10" ht="16.5" customHeight="1">
      <c r="A97" s="319" t="s">
        <v>264</v>
      </c>
      <c r="B97" s="292" t="s">
        <v>274</v>
      </c>
      <c r="C97" s="293"/>
      <c r="D97" s="293"/>
      <c r="E97" s="293"/>
      <c r="F97" s="294"/>
      <c r="G97" s="113" t="s">
        <v>255</v>
      </c>
      <c r="H97" s="15">
        <v>6.66</v>
      </c>
      <c r="I97" s="195">
        <v>6.25</v>
      </c>
      <c r="J97" s="410"/>
    </row>
    <row r="98" spans="1:10" ht="16.5" customHeight="1">
      <c r="A98" s="320"/>
      <c r="B98" s="295"/>
      <c r="C98" s="296"/>
      <c r="D98" s="296"/>
      <c r="E98" s="296"/>
      <c r="F98" s="297"/>
      <c r="G98" s="113" t="s">
        <v>256</v>
      </c>
      <c r="H98" s="15">
        <v>6.46</v>
      </c>
      <c r="I98" s="195">
        <v>5.65</v>
      </c>
      <c r="J98" s="410"/>
    </row>
    <row r="99" spans="1:10" ht="18" customHeight="1">
      <c r="A99" s="2" t="s">
        <v>20</v>
      </c>
      <c r="B99" s="428" t="s">
        <v>267</v>
      </c>
      <c r="C99" s="429"/>
      <c r="D99" s="429"/>
      <c r="E99" s="429"/>
      <c r="F99" s="429"/>
      <c r="G99" s="429"/>
      <c r="H99" s="429"/>
      <c r="I99" s="430"/>
      <c r="J99" s="410"/>
    </row>
    <row r="100" spans="1:10" ht="16.5" customHeight="1">
      <c r="A100" s="319" t="s">
        <v>21</v>
      </c>
      <c r="B100" s="292" t="s">
        <v>268</v>
      </c>
      <c r="C100" s="293"/>
      <c r="D100" s="293"/>
      <c r="E100" s="293"/>
      <c r="F100" s="294"/>
      <c r="G100" s="113" t="s">
        <v>255</v>
      </c>
      <c r="H100" s="14">
        <v>7.06</v>
      </c>
      <c r="I100" s="16">
        <v>6.66</v>
      </c>
      <c r="J100" s="410"/>
    </row>
    <row r="101" spans="1:10" ht="16.5" customHeight="1">
      <c r="A101" s="320"/>
      <c r="B101" s="295"/>
      <c r="C101" s="296"/>
      <c r="D101" s="296"/>
      <c r="E101" s="296"/>
      <c r="F101" s="297"/>
      <c r="G101" s="113" t="s">
        <v>256</v>
      </c>
      <c r="H101" s="15">
        <v>6.86</v>
      </c>
      <c r="I101" s="195">
        <v>6.05</v>
      </c>
      <c r="J101" s="410"/>
    </row>
    <row r="102" spans="1:10" ht="16.5" customHeight="1">
      <c r="A102" s="319" t="s">
        <v>269</v>
      </c>
      <c r="B102" s="292" t="s">
        <v>274</v>
      </c>
      <c r="C102" s="293"/>
      <c r="D102" s="293"/>
      <c r="E102" s="293"/>
      <c r="F102" s="294"/>
      <c r="G102" s="113" t="s">
        <v>255</v>
      </c>
      <c r="H102" s="15">
        <v>6.46</v>
      </c>
      <c r="I102" s="195">
        <v>6.05</v>
      </c>
      <c r="J102" s="410"/>
    </row>
    <row r="103" spans="1:10" ht="16.5" customHeight="1">
      <c r="A103" s="320"/>
      <c r="B103" s="295"/>
      <c r="C103" s="296"/>
      <c r="D103" s="296"/>
      <c r="E103" s="296"/>
      <c r="F103" s="297"/>
      <c r="G103" s="113" t="s">
        <v>256</v>
      </c>
      <c r="H103" s="15">
        <v>6.25</v>
      </c>
      <c r="I103" s="195">
        <v>5.45</v>
      </c>
      <c r="J103" s="410"/>
    </row>
    <row r="104" spans="1:10" ht="18.75" customHeight="1">
      <c r="A104" s="191" t="s">
        <v>95</v>
      </c>
      <c r="B104" s="428" t="s">
        <v>270</v>
      </c>
      <c r="C104" s="429"/>
      <c r="D104" s="429"/>
      <c r="E104" s="429"/>
      <c r="F104" s="429"/>
      <c r="G104" s="429"/>
      <c r="H104" s="429"/>
      <c r="I104" s="430"/>
      <c r="J104" s="410"/>
    </row>
    <row r="105" spans="1:10" ht="16.5" customHeight="1">
      <c r="A105" s="319" t="s">
        <v>272</v>
      </c>
      <c r="B105" s="292" t="s">
        <v>271</v>
      </c>
      <c r="C105" s="293"/>
      <c r="D105" s="293"/>
      <c r="E105" s="293"/>
      <c r="F105" s="294"/>
      <c r="G105" s="113" t="s">
        <v>255</v>
      </c>
      <c r="H105" s="15">
        <v>6.86</v>
      </c>
      <c r="I105" s="195">
        <v>6.46</v>
      </c>
      <c r="J105" s="410"/>
    </row>
    <row r="106" spans="1:10" ht="17.25" customHeight="1">
      <c r="A106" s="320"/>
      <c r="B106" s="295"/>
      <c r="C106" s="296"/>
      <c r="D106" s="296"/>
      <c r="E106" s="296"/>
      <c r="F106" s="297"/>
      <c r="G106" s="113" t="s">
        <v>256</v>
      </c>
      <c r="H106" s="15">
        <v>6.66</v>
      </c>
      <c r="I106" s="195">
        <v>5.85</v>
      </c>
      <c r="J106" s="410"/>
    </row>
    <row r="107" spans="1:10" ht="17.25" customHeight="1">
      <c r="A107" s="319" t="s">
        <v>273</v>
      </c>
      <c r="B107" s="292" t="s">
        <v>274</v>
      </c>
      <c r="C107" s="293"/>
      <c r="D107" s="293"/>
      <c r="E107" s="293"/>
      <c r="F107" s="294"/>
      <c r="G107" s="113" t="s">
        <v>255</v>
      </c>
      <c r="H107" s="15">
        <v>6.25</v>
      </c>
      <c r="I107" s="75">
        <v>5.85</v>
      </c>
      <c r="J107" s="410"/>
    </row>
    <row r="108" spans="1:10" ht="16.5" thickBot="1">
      <c r="A108" s="444"/>
      <c r="B108" s="470"/>
      <c r="C108" s="471"/>
      <c r="D108" s="471"/>
      <c r="E108" s="471"/>
      <c r="F108" s="472"/>
      <c r="G108" s="115" t="s">
        <v>256</v>
      </c>
      <c r="H108" s="32">
        <v>6.05</v>
      </c>
      <c r="I108" s="76">
        <v>5.25</v>
      </c>
      <c r="J108" s="411"/>
    </row>
    <row r="109" spans="1:18" ht="20.25" customHeight="1">
      <c r="A109" s="341" t="s">
        <v>39</v>
      </c>
      <c r="B109" s="342"/>
      <c r="C109" s="342"/>
      <c r="D109" s="342"/>
      <c r="E109" s="342"/>
      <c r="F109" s="342"/>
      <c r="G109" s="342"/>
      <c r="H109" s="342"/>
      <c r="I109" s="343"/>
      <c r="J109" s="1">
        <v>44197</v>
      </c>
      <c r="K109" s="433"/>
      <c r="L109" s="434"/>
      <c r="M109" s="434"/>
      <c r="N109" s="434"/>
      <c r="O109" s="434"/>
      <c r="P109" s="434"/>
      <c r="Q109" s="434"/>
      <c r="R109" s="434"/>
    </row>
    <row r="110" spans="1:12" s="46" customFormat="1" ht="25.5" customHeight="1">
      <c r="A110" s="3">
        <v>1</v>
      </c>
      <c r="B110" s="321" t="s">
        <v>341</v>
      </c>
      <c r="C110" s="322"/>
      <c r="D110" s="322"/>
      <c r="E110" s="322"/>
      <c r="F110" s="322"/>
      <c r="G110" s="322"/>
      <c r="H110" s="272">
        <v>7.87</v>
      </c>
      <c r="I110" s="425"/>
      <c r="J110" s="437" t="s">
        <v>384</v>
      </c>
      <c r="K110" s="42"/>
      <c r="L110" s="42"/>
    </row>
    <row r="111" spans="1:12" s="46" customFormat="1" ht="26.25" customHeight="1">
      <c r="A111" s="3">
        <v>2</v>
      </c>
      <c r="B111" s="321" t="s">
        <v>342</v>
      </c>
      <c r="C111" s="322"/>
      <c r="D111" s="322"/>
      <c r="E111" s="322"/>
      <c r="F111" s="322"/>
      <c r="G111" s="322"/>
      <c r="H111" s="272">
        <v>7.32</v>
      </c>
      <c r="I111" s="425"/>
      <c r="J111" s="438"/>
      <c r="K111" s="42"/>
      <c r="L111" s="42"/>
    </row>
    <row r="112" spans="1:12" s="46" customFormat="1" ht="25.5" customHeight="1">
      <c r="A112" s="3">
        <v>3</v>
      </c>
      <c r="B112" s="321" t="s">
        <v>343</v>
      </c>
      <c r="C112" s="322"/>
      <c r="D112" s="322"/>
      <c r="E112" s="322"/>
      <c r="F112" s="322"/>
      <c r="G112" s="322"/>
      <c r="H112" s="435">
        <v>5.85</v>
      </c>
      <c r="I112" s="468"/>
      <c r="J112" s="438"/>
      <c r="K112" s="42"/>
      <c r="L112" s="42"/>
    </row>
    <row r="113" spans="1:12" s="46" customFormat="1" ht="25.5" customHeight="1">
      <c r="A113" s="3">
        <v>4</v>
      </c>
      <c r="B113" s="321" t="s">
        <v>344</v>
      </c>
      <c r="C113" s="322"/>
      <c r="D113" s="322"/>
      <c r="E113" s="322"/>
      <c r="F113" s="322"/>
      <c r="G113" s="323"/>
      <c r="H113" s="414">
        <v>5.3</v>
      </c>
      <c r="I113" s="415"/>
      <c r="J113" s="439"/>
      <c r="K113" s="42"/>
      <c r="L113" s="42"/>
    </row>
    <row r="114" spans="1:12" s="46" customFormat="1" ht="54" customHeight="1">
      <c r="A114" s="3">
        <v>5</v>
      </c>
      <c r="B114" s="321" t="s">
        <v>339</v>
      </c>
      <c r="C114" s="322"/>
      <c r="D114" s="322"/>
      <c r="E114" s="322"/>
      <c r="F114" s="322"/>
      <c r="G114" s="323"/>
      <c r="H114" s="435">
        <v>4.95</v>
      </c>
      <c r="I114" s="436"/>
      <c r="J114" s="437" t="s">
        <v>384</v>
      </c>
      <c r="K114" s="42"/>
      <c r="L114" s="42"/>
    </row>
    <row r="115" spans="1:12" s="46" customFormat="1" ht="54" customHeight="1" thickBot="1">
      <c r="A115" s="6">
        <v>6</v>
      </c>
      <c r="B115" s="344" t="s">
        <v>40</v>
      </c>
      <c r="C115" s="345"/>
      <c r="D115" s="345"/>
      <c r="E115" s="345"/>
      <c r="F115" s="345"/>
      <c r="G115" s="345"/>
      <c r="H115" s="422">
        <v>3.41</v>
      </c>
      <c r="I115" s="423"/>
      <c r="J115" s="440"/>
      <c r="K115" s="42"/>
      <c r="L115" s="42"/>
    </row>
    <row r="116" spans="1:10" ht="28.5" customHeight="1" thickBot="1">
      <c r="A116" s="441" t="s">
        <v>32</v>
      </c>
      <c r="B116" s="441"/>
      <c r="C116" s="441"/>
      <c r="D116" s="441"/>
      <c r="E116" s="441"/>
      <c r="F116" s="441"/>
      <c r="G116" s="441"/>
      <c r="H116" s="441"/>
      <c r="I116" s="441"/>
      <c r="J116" s="441"/>
    </row>
    <row r="117" spans="1:10" ht="63.75" customHeight="1" thickBot="1">
      <c r="A117" s="7" t="s">
        <v>0</v>
      </c>
      <c r="B117" s="216" t="s">
        <v>28</v>
      </c>
      <c r="C117" s="216" t="s">
        <v>35</v>
      </c>
      <c r="D117" s="215" t="s">
        <v>1</v>
      </c>
      <c r="E117" s="385" t="s">
        <v>49</v>
      </c>
      <c r="F117" s="385"/>
      <c r="G117" s="216" t="s">
        <v>116</v>
      </c>
      <c r="H117" s="216" t="s">
        <v>299</v>
      </c>
      <c r="I117" s="206" t="s">
        <v>26</v>
      </c>
      <c r="J117" s="47" t="s">
        <v>27</v>
      </c>
    </row>
    <row r="118" spans="1:18" ht="61.5" customHeight="1" thickBot="1">
      <c r="A118" s="350" t="s">
        <v>435</v>
      </c>
      <c r="B118" s="351"/>
      <c r="C118" s="351"/>
      <c r="D118" s="351"/>
      <c r="E118" s="351"/>
      <c r="F118" s="351"/>
      <c r="G118" s="351"/>
      <c r="H118" s="351"/>
      <c r="I118" s="351"/>
      <c r="J118" s="352"/>
      <c r="K118" s="431"/>
      <c r="L118" s="432"/>
      <c r="M118" s="432"/>
      <c r="N118" s="432"/>
      <c r="O118" s="432"/>
      <c r="P118" s="432"/>
      <c r="Q118" s="432"/>
      <c r="R118" s="432"/>
    </row>
    <row r="119" spans="1:11" ht="27" customHeight="1">
      <c r="A119" s="391" t="s">
        <v>392</v>
      </c>
      <c r="B119" s="392"/>
      <c r="C119" s="392"/>
      <c r="D119" s="392"/>
      <c r="E119" s="336" t="s">
        <v>363</v>
      </c>
      <c r="F119" s="339" t="s">
        <v>379</v>
      </c>
      <c r="G119" s="299" t="s">
        <v>5</v>
      </c>
      <c r="H119" s="276" t="s">
        <v>117</v>
      </c>
      <c r="I119" s="236" t="s">
        <v>389</v>
      </c>
      <c r="J119" s="1" t="s">
        <v>347</v>
      </c>
      <c r="K119" s="179"/>
    </row>
    <row r="120" spans="1:10" ht="51" customHeight="1">
      <c r="A120" s="54">
        <v>1</v>
      </c>
      <c r="B120" s="289" t="s">
        <v>348</v>
      </c>
      <c r="C120" s="290"/>
      <c r="D120" s="291"/>
      <c r="E120" s="337"/>
      <c r="F120" s="313"/>
      <c r="G120" s="300"/>
      <c r="H120" s="277"/>
      <c r="I120" s="382" t="s">
        <v>393</v>
      </c>
      <c r="J120" s="279" t="s">
        <v>436</v>
      </c>
    </row>
    <row r="121" spans="1:10" ht="21" customHeight="1">
      <c r="A121" s="126" t="s">
        <v>252</v>
      </c>
      <c r="B121" s="289" t="s">
        <v>355</v>
      </c>
      <c r="C121" s="290"/>
      <c r="D121" s="125"/>
      <c r="E121" s="338"/>
      <c r="F121" s="313"/>
      <c r="G121" s="301"/>
      <c r="H121" s="277"/>
      <c r="I121" s="383"/>
      <c r="J121" s="280"/>
    </row>
    <row r="122" spans="1:10" ht="21.75" customHeight="1">
      <c r="A122" s="192" t="s">
        <v>364</v>
      </c>
      <c r="B122" s="13" t="s">
        <v>349</v>
      </c>
      <c r="C122" s="273" t="s">
        <v>6</v>
      </c>
      <c r="D122" s="387">
        <v>1174.08</v>
      </c>
      <c r="E122" s="13">
        <v>0.034444</v>
      </c>
      <c r="F122" s="313"/>
      <c r="G122" s="127">
        <f>E122*D122</f>
        <v>40.44001152</v>
      </c>
      <c r="H122" s="277"/>
      <c r="I122" s="383"/>
      <c r="J122" s="280"/>
    </row>
    <row r="123" spans="1:10" ht="21" customHeight="1">
      <c r="A123" s="2" t="s">
        <v>365</v>
      </c>
      <c r="B123" s="13" t="s">
        <v>350</v>
      </c>
      <c r="C123" s="267"/>
      <c r="D123" s="388"/>
      <c r="E123" s="13">
        <v>0.034444</v>
      </c>
      <c r="F123" s="313"/>
      <c r="G123" s="127">
        <f>E123*D122</f>
        <v>40.44001152</v>
      </c>
      <c r="H123" s="277"/>
      <c r="I123" s="383"/>
      <c r="J123" s="280"/>
    </row>
    <row r="124" spans="1:10" ht="21" customHeight="1">
      <c r="A124" s="2" t="s">
        <v>366</v>
      </c>
      <c r="B124" s="13" t="s">
        <v>351</v>
      </c>
      <c r="C124" s="267"/>
      <c r="D124" s="388"/>
      <c r="E124" s="13">
        <v>0.034444</v>
      </c>
      <c r="F124" s="313"/>
      <c r="G124" s="127">
        <f>E124*D122</f>
        <v>40.44001152</v>
      </c>
      <c r="H124" s="277"/>
      <c r="I124" s="383"/>
      <c r="J124" s="280"/>
    </row>
    <row r="125" spans="1:10" ht="21" customHeight="1">
      <c r="A125" s="2" t="s">
        <v>367</v>
      </c>
      <c r="B125" s="13" t="s">
        <v>352</v>
      </c>
      <c r="C125" s="267"/>
      <c r="D125" s="388"/>
      <c r="E125" s="13">
        <v>0.034444</v>
      </c>
      <c r="F125" s="313"/>
      <c r="G125" s="127">
        <f>E125*D122</f>
        <v>40.44001152</v>
      </c>
      <c r="H125" s="277"/>
      <c r="I125" s="383"/>
      <c r="J125" s="280"/>
    </row>
    <row r="126" spans="1:10" ht="21" customHeight="1">
      <c r="A126" s="2" t="s">
        <v>368</v>
      </c>
      <c r="B126" s="13" t="s">
        <v>353</v>
      </c>
      <c r="C126" s="267"/>
      <c r="D126" s="388"/>
      <c r="E126" s="13">
        <v>0.0271</v>
      </c>
      <c r="F126" s="313"/>
      <c r="G126" s="127">
        <f>E126*D122</f>
        <v>31.817567999999998</v>
      </c>
      <c r="H126" s="277"/>
      <c r="I126" s="383"/>
      <c r="J126" s="280"/>
    </row>
    <row r="127" spans="1:10" ht="21" customHeight="1">
      <c r="A127" s="126" t="s">
        <v>253</v>
      </c>
      <c r="B127" s="224" t="s">
        <v>354</v>
      </c>
      <c r="C127" s="267"/>
      <c r="D127" s="388"/>
      <c r="E127" s="13"/>
      <c r="F127" s="313"/>
      <c r="G127" s="127"/>
      <c r="H127" s="277"/>
      <c r="I127" s="383"/>
      <c r="J127" s="280"/>
    </row>
    <row r="128" spans="1:10" ht="21" customHeight="1">
      <c r="A128" s="2" t="s">
        <v>369</v>
      </c>
      <c r="B128" s="13" t="s">
        <v>349</v>
      </c>
      <c r="C128" s="267"/>
      <c r="D128" s="388"/>
      <c r="E128" s="237">
        <v>0.02</v>
      </c>
      <c r="F128" s="313"/>
      <c r="G128" s="127">
        <f>E128*D122</f>
        <v>23.4816</v>
      </c>
      <c r="H128" s="277"/>
      <c r="I128" s="383"/>
      <c r="J128" s="280"/>
    </row>
    <row r="129" spans="1:10" ht="21" customHeight="1">
      <c r="A129" s="2" t="s">
        <v>370</v>
      </c>
      <c r="B129" s="13" t="s">
        <v>350</v>
      </c>
      <c r="C129" s="267"/>
      <c r="D129" s="388"/>
      <c r="E129" s="13">
        <v>0.0169</v>
      </c>
      <c r="F129" s="313"/>
      <c r="G129" s="127">
        <f>E129*D122</f>
        <v>19.841951999999996</v>
      </c>
      <c r="H129" s="277"/>
      <c r="I129" s="383"/>
      <c r="J129" s="280"/>
    </row>
    <row r="130" spans="1:10" ht="21" customHeight="1">
      <c r="A130" s="2" t="s">
        <v>371</v>
      </c>
      <c r="B130" s="13" t="s">
        <v>359</v>
      </c>
      <c r="C130" s="267"/>
      <c r="D130" s="388"/>
      <c r="E130" s="13">
        <v>0.0184</v>
      </c>
      <c r="F130" s="313"/>
      <c r="G130" s="127">
        <f>E130*D122</f>
        <v>21.603071999999997</v>
      </c>
      <c r="H130" s="277"/>
      <c r="I130" s="383"/>
      <c r="J130" s="280"/>
    </row>
    <row r="131" spans="1:10" ht="21" customHeight="1">
      <c r="A131" s="2" t="s">
        <v>372</v>
      </c>
      <c r="B131" s="13" t="s">
        <v>356</v>
      </c>
      <c r="C131" s="267"/>
      <c r="D131" s="388"/>
      <c r="E131" s="13">
        <v>0.0158</v>
      </c>
      <c r="F131" s="313"/>
      <c r="G131" s="127">
        <f>E131*D122</f>
        <v>18.550464</v>
      </c>
      <c r="H131" s="277"/>
      <c r="I131" s="383"/>
      <c r="J131" s="280"/>
    </row>
    <row r="132" spans="1:10" ht="21" customHeight="1">
      <c r="A132" s="2" t="s">
        <v>373</v>
      </c>
      <c r="B132" s="13" t="s">
        <v>357</v>
      </c>
      <c r="C132" s="267"/>
      <c r="D132" s="388"/>
      <c r="E132" s="13">
        <v>0.0159</v>
      </c>
      <c r="F132" s="313"/>
      <c r="G132" s="127">
        <f>E132*D122</f>
        <v>18.667872</v>
      </c>
      <c r="H132" s="277"/>
      <c r="I132" s="383"/>
      <c r="J132" s="280"/>
    </row>
    <row r="133" spans="1:10" ht="21" customHeight="1">
      <c r="A133" s="2" t="s">
        <v>374</v>
      </c>
      <c r="B133" s="13" t="s">
        <v>358</v>
      </c>
      <c r="C133" s="267"/>
      <c r="D133" s="388"/>
      <c r="E133" s="13">
        <v>0.0151</v>
      </c>
      <c r="F133" s="313"/>
      <c r="G133" s="127">
        <f>E133*D122</f>
        <v>17.728608</v>
      </c>
      <c r="H133" s="277"/>
      <c r="I133" s="383"/>
      <c r="J133" s="280"/>
    </row>
    <row r="134" spans="1:10" ht="21" customHeight="1">
      <c r="A134" s="2" t="s">
        <v>375</v>
      </c>
      <c r="B134" s="13" t="s">
        <v>360</v>
      </c>
      <c r="C134" s="267"/>
      <c r="D134" s="388"/>
      <c r="E134" s="13">
        <v>0.0151</v>
      </c>
      <c r="F134" s="313"/>
      <c r="G134" s="127">
        <f>E134*D122</f>
        <v>17.728608</v>
      </c>
      <c r="H134" s="277"/>
      <c r="I134" s="383"/>
      <c r="J134" s="280"/>
    </row>
    <row r="135" spans="1:10" ht="21" customHeight="1">
      <c r="A135" s="2" t="s">
        <v>376</v>
      </c>
      <c r="B135" s="13" t="s">
        <v>353</v>
      </c>
      <c r="C135" s="267"/>
      <c r="D135" s="388"/>
      <c r="E135" s="13">
        <v>0.0148</v>
      </c>
      <c r="F135" s="313"/>
      <c r="G135" s="127">
        <f>E135*D122</f>
        <v>17.376383999999998</v>
      </c>
      <c r="H135" s="277"/>
      <c r="I135" s="383"/>
      <c r="J135" s="280"/>
    </row>
    <row r="136" spans="1:10" ht="21" customHeight="1">
      <c r="A136" s="2" t="s">
        <v>377</v>
      </c>
      <c r="B136" s="13" t="s">
        <v>361</v>
      </c>
      <c r="C136" s="267"/>
      <c r="D136" s="388"/>
      <c r="E136" s="13">
        <v>0.0148</v>
      </c>
      <c r="F136" s="313"/>
      <c r="G136" s="127">
        <f>E136*D122</f>
        <v>17.376383999999998</v>
      </c>
      <c r="H136" s="277"/>
      <c r="I136" s="383"/>
      <c r="J136" s="280"/>
    </row>
    <row r="137" spans="1:10" ht="27" customHeight="1" thickBot="1">
      <c r="A137" s="19" t="s">
        <v>378</v>
      </c>
      <c r="B137" s="32" t="s">
        <v>362</v>
      </c>
      <c r="C137" s="269"/>
      <c r="D137" s="185" t="s">
        <v>9</v>
      </c>
      <c r="E137" s="32">
        <v>0.0146</v>
      </c>
      <c r="F137" s="288"/>
      <c r="G137" s="174">
        <f>E137*D122</f>
        <v>17.141568</v>
      </c>
      <c r="H137" s="278"/>
      <c r="I137" s="384"/>
      <c r="J137" s="281"/>
    </row>
    <row r="138" spans="1:11" ht="48" customHeight="1">
      <c r="A138" s="328" t="s">
        <v>394</v>
      </c>
      <c r="B138" s="329"/>
      <c r="C138" s="329"/>
      <c r="D138" s="386"/>
      <c r="E138" s="259" t="s">
        <v>300</v>
      </c>
      <c r="F138" s="11" t="s">
        <v>63</v>
      </c>
      <c r="G138" s="264" t="s">
        <v>214</v>
      </c>
      <c r="H138" s="265"/>
      <c r="I138" s="236" t="s">
        <v>389</v>
      </c>
      <c r="J138" s="12" t="s">
        <v>76</v>
      </c>
      <c r="K138" s="128"/>
    </row>
    <row r="139" spans="1:10" ht="81.75" customHeight="1">
      <c r="A139" s="251">
        <v>1</v>
      </c>
      <c r="B139" s="252" t="s">
        <v>118</v>
      </c>
      <c r="C139" s="272" t="s">
        <v>8</v>
      </c>
      <c r="D139" s="389">
        <f>K140</f>
        <v>88.24164352</v>
      </c>
      <c r="E139" s="256">
        <v>3.17</v>
      </c>
      <c r="F139" s="165">
        <f>E139*D139</f>
        <v>279.72600995839997</v>
      </c>
      <c r="G139" s="266"/>
      <c r="H139" s="267"/>
      <c r="I139" s="371" t="s">
        <v>395</v>
      </c>
      <c r="J139" s="284" t="s">
        <v>90</v>
      </c>
    </row>
    <row r="140" spans="1:11" ht="79.5" customHeight="1">
      <c r="A140" s="2" t="s">
        <v>22</v>
      </c>
      <c r="B140" s="255" t="s">
        <v>119</v>
      </c>
      <c r="C140" s="266"/>
      <c r="D140" s="390"/>
      <c r="E140" s="256">
        <v>3.22</v>
      </c>
      <c r="F140" s="165">
        <f>E140*D139</f>
        <v>284.1380921344</v>
      </c>
      <c r="G140" s="266"/>
      <c r="H140" s="267"/>
      <c r="I140" s="372"/>
      <c r="J140" s="285"/>
      <c r="K140" s="96">
        <f>1174.08*0.059844+17.98</f>
        <v>88.24164352</v>
      </c>
    </row>
    <row r="141" spans="1:10" ht="93" customHeight="1">
      <c r="A141" s="2" t="s">
        <v>19</v>
      </c>
      <c r="B141" s="258" t="s">
        <v>120</v>
      </c>
      <c r="C141" s="266"/>
      <c r="D141" s="390"/>
      <c r="E141" s="256">
        <v>3.28</v>
      </c>
      <c r="F141" s="165">
        <f>E141*D139</f>
        <v>289.43259074559995</v>
      </c>
      <c r="G141" s="266"/>
      <c r="H141" s="267"/>
      <c r="I141" s="372"/>
      <c r="J141" s="285"/>
    </row>
    <row r="142" spans="1:10" ht="68.25" customHeight="1">
      <c r="A142" s="2" t="s">
        <v>24</v>
      </c>
      <c r="B142" s="258" t="s">
        <v>121</v>
      </c>
      <c r="C142" s="266"/>
      <c r="D142" s="390"/>
      <c r="E142" s="256">
        <v>1.68</v>
      </c>
      <c r="F142" s="165">
        <f>E142*D139</f>
        <v>148.24596111359998</v>
      </c>
      <c r="G142" s="266"/>
      <c r="H142" s="267"/>
      <c r="I142" s="372"/>
      <c r="J142" s="285"/>
    </row>
    <row r="143" spans="1:10" ht="66" customHeight="1">
      <c r="A143" s="2" t="s">
        <v>20</v>
      </c>
      <c r="B143" s="255" t="s">
        <v>122</v>
      </c>
      <c r="C143" s="266"/>
      <c r="D143" s="390"/>
      <c r="E143" s="256">
        <v>2.62</v>
      </c>
      <c r="F143" s="165">
        <f>E143*D139</f>
        <v>231.1931060224</v>
      </c>
      <c r="G143" s="266"/>
      <c r="H143" s="267"/>
      <c r="I143" s="372"/>
      <c r="J143" s="285"/>
    </row>
    <row r="144" spans="1:10" ht="66" customHeight="1">
      <c r="A144" s="254" t="s">
        <v>212</v>
      </c>
      <c r="B144" s="255" t="s">
        <v>92</v>
      </c>
      <c r="C144" s="266"/>
      <c r="D144" s="390"/>
      <c r="E144" s="16">
        <v>1.9</v>
      </c>
      <c r="F144" s="173">
        <f>E144*D139</f>
        <v>167.659122688</v>
      </c>
      <c r="G144" s="266"/>
      <c r="H144" s="267"/>
      <c r="I144" s="372"/>
      <c r="J144" s="285"/>
    </row>
    <row r="145" spans="1:10" ht="67.5" customHeight="1">
      <c r="A145" s="2" t="s">
        <v>93</v>
      </c>
      <c r="B145" s="255" t="s">
        <v>123</v>
      </c>
      <c r="C145" s="266"/>
      <c r="D145" s="390"/>
      <c r="E145" s="256">
        <v>1.23</v>
      </c>
      <c r="F145" s="165">
        <f>E145*D139</f>
        <v>108.53722152959999</v>
      </c>
      <c r="G145" s="266"/>
      <c r="H145" s="267"/>
      <c r="I145" s="372"/>
      <c r="J145" s="285"/>
    </row>
    <row r="146" spans="1:10" ht="82.5" customHeight="1">
      <c r="A146" s="2" t="s">
        <v>94</v>
      </c>
      <c r="B146" s="258" t="s">
        <v>124</v>
      </c>
      <c r="C146" s="282"/>
      <c r="D146" s="17" t="s">
        <v>9</v>
      </c>
      <c r="E146" s="257">
        <v>2.15</v>
      </c>
      <c r="F146" s="165">
        <f>E146*D139</f>
        <v>189.71953356799997</v>
      </c>
      <c r="G146" s="282"/>
      <c r="H146" s="283"/>
      <c r="I146" s="373"/>
      <c r="J146" s="286"/>
    </row>
    <row r="147" spans="1:10" ht="48.75" customHeight="1">
      <c r="A147" s="458" t="s">
        <v>72</v>
      </c>
      <c r="B147" s="290"/>
      <c r="C147" s="290"/>
      <c r="D147" s="291"/>
      <c r="E147" s="253" t="s">
        <v>300</v>
      </c>
      <c r="F147" s="260" t="s">
        <v>63</v>
      </c>
      <c r="G147" s="272" t="s">
        <v>214</v>
      </c>
      <c r="H147" s="273"/>
      <c r="I147" s="261" t="s">
        <v>389</v>
      </c>
      <c r="J147" s="20" t="s">
        <v>76</v>
      </c>
    </row>
    <row r="148" spans="1:10" ht="76.5" customHeight="1">
      <c r="A148" s="251">
        <v>1</v>
      </c>
      <c r="B148" s="252" t="s">
        <v>118</v>
      </c>
      <c r="C148" s="298" t="s">
        <v>8</v>
      </c>
      <c r="D148" s="326">
        <v>22.26</v>
      </c>
      <c r="E148" s="13">
        <v>4.18</v>
      </c>
      <c r="F148" s="165">
        <f>E148*D148</f>
        <v>93.0468</v>
      </c>
      <c r="G148" s="266"/>
      <c r="H148" s="267"/>
      <c r="I148" s="371" t="s">
        <v>396</v>
      </c>
      <c r="J148" s="284" t="s">
        <v>301</v>
      </c>
    </row>
    <row r="149" spans="1:10" ht="79.5" customHeight="1">
      <c r="A149" s="2" t="s">
        <v>22</v>
      </c>
      <c r="B149" s="255" t="s">
        <v>119</v>
      </c>
      <c r="C149" s="274"/>
      <c r="D149" s="327"/>
      <c r="E149" s="15">
        <v>4.32</v>
      </c>
      <c r="F149" s="166">
        <f>E149*D148</f>
        <v>96.16320000000002</v>
      </c>
      <c r="G149" s="266"/>
      <c r="H149" s="267"/>
      <c r="I149" s="372"/>
      <c r="J149" s="285"/>
    </row>
    <row r="150" spans="1:10" ht="78.75" customHeight="1">
      <c r="A150" s="2" t="s">
        <v>19</v>
      </c>
      <c r="B150" s="255" t="s">
        <v>120</v>
      </c>
      <c r="C150" s="274"/>
      <c r="D150" s="327"/>
      <c r="E150" s="256">
        <v>4.27</v>
      </c>
      <c r="F150" s="166">
        <f>E150*D148</f>
        <v>95.0502</v>
      </c>
      <c r="G150" s="266"/>
      <c r="H150" s="267"/>
      <c r="I150" s="372"/>
      <c r="J150" s="285"/>
    </row>
    <row r="151" spans="1:10" ht="75.75" customHeight="1">
      <c r="A151" s="2" t="s">
        <v>24</v>
      </c>
      <c r="B151" s="255" t="s">
        <v>121</v>
      </c>
      <c r="C151" s="274"/>
      <c r="D151" s="327"/>
      <c r="E151" s="13">
        <v>2.98</v>
      </c>
      <c r="F151" s="166">
        <f>E151*D148</f>
        <v>66.3348</v>
      </c>
      <c r="G151" s="266"/>
      <c r="H151" s="267"/>
      <c r="I151" s="372"/>
      <c r="J151" s="285"/>
    </row>
    <row r="152" spans="1:10" ht="66.75" customHeight="1">
      <c r="A152" s="2" t="s">
        <v>20</v>
      </c>
      <c r="B152" s="255" t="s">
        <v>122</v>
      </c>
      <c r="C152" s="274"/>
      <c r="D152" s="327"/>
      <c r="E152" s="13">
        <v>3.74</v>
      </c>
      <c r="F152" s="166">
        <f>E152*D148</f>
        <v>83.25240000000001</v>
      </c>
      <c r="G152" s="266"/>
      <c r="H152" s="267"/>
      <c r="I152" s="372"/>
      <c r="J152" s="285"/>
    </row>
    <row r="153" spans="1:10" ht="90" customHeight="1">
      <c r="A153" s="2" t="s">
        <v>95</v>
      </c>
      <c r="B153" s="255" t="s">
        <v>125</v>
      </c>
      <c r="C153" s="274"/>
      <c r="D153" s="327"/>
      <c r="E153" s="13">
        <v>7.36</v>
      </c>
      <c r="F153" s="165">
        <f>E153*D148</f>
        <v>163.83360000000002</v>
      </c>
      <c r="G153" s="266"/>
      <c r="H153" s="267"/>
      <c r="I153" s="372"/>
      <c r="J153" s="285"/>
    </row>
    <row r="154" spans="1:10" ht="86.25" customHeight="1">
      <c r="A154" s="2" t="s">
        <v>96</v>
      </c>
      <c r="B154" s="255" t="s">
        <v>126</v>
      </c>
      <c r="C154" s="274"/>
      <c r="D154" s="327"/>
      <c r="E154" s="15">
        <v>7.46</v>
      </c>
      <c r="F154" s="165">
        <f>E154*D148</f>
        <v>166.05960000000002</v>
      </c>
      <c r="G154" s="266"/>
      <c r="H154" s="267"/>
      <c r="I154" s="372"/>
      <c r="J154" s="285"/>
    </row>
    <row r="155" spans="1:10" ht="86.25" customHeight="1">
      <c r="A155" s="2" t="s">
        <v>97</v>
      </c>
      <c r="B155" s="255" t="s">
        <v>127</v>
      </c>
      <c r="C155" s="274"/>
      <c r="D155" s="327"/>
      <c r="E155" s="16">
        <v>7.56</v>
      </c>
      <c r="F155" s="165">
        <f>E155*D148</f>
        <v>168.28560000000002</v>
      </c>
      <c r="G155" s="266"/>
      <c r="H155" s="267"/>
      <c r="I155" s="372"/>
      <c r="J155" s="285"/>
    </row>
    <row r="156" spans="1:10" ht="79.5" customHeight="1">
      <c r="A156" s="2" t="s">
        <v>98</v>
      </c>
      <c r="B156" s="255" t="s">
        <v>128</v>
      </c>
      <c r="C156" s="275"/>
      <c r="D156" s="17" t="s">
        <v>9</v>
      </c>
      <c r="E156" s="15">
        <v>7.16</v>
      </c>
      <c r="F156" s="165">
        <f>E156*D148</f>
        <v>159.38160000000002</v>
      </c>
      <c r="G156" s="282"/>
      <c r="H156" s="283"/>
      <c r="I156" s="373"/>
      <c r="J156" s="286"/>
    </row>
    <row r="157" spans="1:10" ht="74.25" customHeight="1">
      <c r="A157" s="2" t="s">
        <v>99</v>
      </c>
      <c r="B157" s="193" t="s">
        <v>129</v>
      </c>
      <c r="C157" s="272" t="s">
        <v>8</v>
      </c>
      <c r="D157" s="326">
        <f>D148</f>
        <v>22.26</v>
      </c>
      <c r="E157" s="195">
        <v>6.36</v>
      </c>
      <c r="F157" s="165">
        <f>E157*D148</f>
        <v>141.57360000000003</v>
      </c>
      <c r="G157" s="272" t="s">
        <v>214</v>
      </c>
      <c r="H157" s="273"/>
      <c r="I157" s="371" t="s">
        <v>397</v>
      </c>
      <c r="J157" s="284" t="s">
        <v>302</v>
      </c>
    </row>
    <row r="158" spans="1:10" ht="60" customHeight="1">
      <c r="A158" s="2" t="s">
        <v>100</v>
      </c>
      <c r="B158" s="193" t="s">
        <v>101</v>
      </c>
      <c r="C158" s="266"/>
      <c r="D158" s="327"/>
      <c r="E158" s="195">
        <v>3.86</v>
      </c>
      <c r="F158" s="165">
        <f>E158*D148</f>
        <v>85.92360000000001</v>
      </c>
      <c r="G158" s="266"/>
      <c r="H158" s="267"/>
      <c r="I158" s="372"/>
      <c r="J158" s="285"/>
    </row>
    <row r="159" spans="1:10" ht="67.5" customHeight="1">
      <c r="A159" s="2" t="s">
        <v>102</v>
      </c>
      <c r="B159" s="193" t="s">
        <v>130</v>
      </c>
      <c r="C159" s="266"/>
      <c r="D159" s="327"/>
      <c r="E159" s="195">
        <v>3.15</v>
      </c>
      <c r="F159" s="165">
        <f>E159*D148</f>
        <v>70.119</v>
      </c>
      <c r="G159" s="266"/>
      <c r="H159" s="267"/>
      <c r="I159" s="372"/>
      <c r="J159" s="285"/>
    </row>
    <row r="160" spans="1:10" ht="77.25" customHeight="1">
      <c r="A160" s="191" t="s">
        <v>103</v>
      </c>
      <c r="B160" s="193" t="s">
        <v>104</v>
      </c>
      <c r="C160" s="266"/>
      <c r="D160" s="327"/>
      <c r="E160" s="195">
        <v>5.02</v>
      </c>
      <c r="F160" s="165">
        <f>E160*D148</f>
        <v>111.7452</v>
      </c>
      <c r="G160" s="266"/>
      <c r="H160" s="267"/>
      <c r="I160" s="372"/>
      <c r="J160" s="285"/>
    </row>
    <row r="161" spans="1:10" ht="65.25" customHeight="1">
      <c r="A161" s="2" t="s">
        <v>105</v>
      </c>
      <c r="B161" s="231" t="s">
        <v>131</v>
      </c>
      <c r="C161" s="266"/>
      <c r="D161" s="327"/>
      <c r="E161" s="195">
        <v>1.72</v>
      </c>
      <c r="F161" s="165">
        <f>E161*D148</f>
        <v>38.2872</v>
      </c>
      <c r="G161" s="266"/>
      <c r="H161" s="267"/>
      <c r="I161" s="372"/>
      <c r="J161" s="285"/>
    </row>
    <row r="162" spans="1:10" ht="30.75" customHeight="1">
      <c r="A162" s="191" t="s">
        <v>106</v>
      </c>
      <c r="B162" s="193" t="s">
        <v>107</v>
      </c>
      <c r="C162" s="266"/>
      <c r="D162" s="327"/>
      <c r="E162" s="195">
        <v>0.76</v>
      </c>
      <c r="F162" s="165">
        <f>E162*D148</f>
        <v>16.9176</v>
      </c>
      <c r="G162" s="266"/>
      <c r="H162" s="267"/>
      <c r="I162" s="372"/>
      <c r="J162" s="285"/>
    </row>
    <row r="163" spans="1:10" ht="66" customHeight="1">
      <c r="A163" s="2" t="s">
        <v>91</v>
      </c>
      <c r="B163" s="193" t="s">
        <v>92</v>
      </c>
      <c r="C163" s="266"/>
      <c r="D163" s="327"/>
      <c r="E163" s="195">
        <v>2.98</v>
      </c>
      <c r="F163" s="165">
        <f>E163*D148</f>
        <v>66.3348</v>
      </c>
      <c r="G163" s="266"/>
      <c r="H163" s="267"/>
      <c r="I163" s="372"/>
      <c r="J163" s="285"/>
    </row>
    <row r="164" spans="1:10" ht="67.5" customHeight="1">
      <c r="A164" s="2" t="s">
        <v>93</v>
      </c>
      <c r="B164" s="231" t="s">
        <v>123</v>
      </c>
      <c r="C164" s="266"/>
      <c r="D164" s="327"/>
      <c r="E164" s="15">
        <v>2.62</v>
      </c>
      <c r="F164" s="165">
        <f>E164*D148</f>
        <v>58.321200000000005</v>
      </c>
      <c r="G164" s="266"/>
      <c r="H164" s="267"/>
      <c r="I164" s="372"/>
      <c r="J164" s="285"/>
    </row>
    <row r="165" spans="1:10" ht="68.25" customHeight="1">
      <c r="A165" s="191" t="s">
        <v>108</v>
      </c>
      <c r="B165" s="193" t="s">
        <v>132</v>
      </c>
      <c r="C165" s="266"/>
      <c r="D165" s="327"/>
      <c r="E165" s="195">
        <v>3.86</v>
      </c>
      <c r="F165" s="165">
        <f>E165*D148</f>
        <v>85.92360000000001</v>
      </c>
      <c r="G165" s="266"/>
      <c r="H165" s="267"/>
      <c r="I165" s="372"/>
      <c r="J165" s="285"/>
    </row>
    <row r="166" spans="1:10" ht="68.25" customHeight="1">
      <c r="A166" s="191" t="s">
        <v>109</v>
      </c>
      <c r="B166" s="193" t="s">
        <v>133</v>
      </c>
      <c r="C166" s="266"/>
      <c r="D166" s="327"/>
      <c r="E166" s="195">
        <v>3.1</v>
      </c>
      <c r="F166" s="165">
        <f>E166*D148</f>
        <v>69.006</v>
      </c>
      <c r="G166" s="266"/>
      <c r="H166" s="267"/>
      <c r="I166" s="372"/>
      <c r="J166" s="285"/>
    </row>
    <row r="167" spans="1:10" ht="68.25" customHeight="1">
      <c r="A167" s="2" t="s">
        <v>110</v>
      </c>
      <c r="B167" s="193" t="s">
        <v>134</v>
      </c>
      <c r="C167" s="282"/>
      <c r="D167" s="17" t="s">
        <v>9</v>
      </c>
      <c r="E167" s="195">
        <v>1.01</v>
      </c>
      <c r="F167" s="165">
        <f>E167*D148</f>
        <v>22.4826</v>
      </c>
      <c r="G167" s="282"/>
      <c r="H167" s="283"/>
      <c r="I167" s="373"/>
      <c r="J167" s="286"/>
    </row>
    <row r="168" spans="1:10" ht="78" customHeight="1" thickBot="1">
      <c r="A168" s="19" t="s">
        <v>94</v>
      </c>
      <c r="B168" s="200" t="s">
        <v>124</v>
      </c>
      <c r="C168" s="32" t="s">
        <v>8</v>
      </c>
      <c r="D168" s="32" t="s">
        <v>451</v>
      </c>
      <c r="E168" s="24">
        <v>3.44</v>
      </c>
      <c r="F168" s="167">
        <f>E168*D148</f>
        <v>76.5744</v>
      </c>
      <c r="G168" s="69"/>
      <c r="H168" s="70"/>
      <c r="I168" s="239"/>
      <c r="J168" s="71"/>
    </row>
    <row r="169" spans="1:10" ht="48" customHeight="1">
      <c r="A169" s="328" t="s">
        <v>73</v>
      </c>
      <c r="B169" s="329"/>
      <c r="C169" s="329"/>
      <c r="D169" s="330"/>
      <c r="E169" s="41" t="s">
        <v>7</v>
      </c>
      <c r="F169" s="11" t="s">
        <v>63</v>
      </c>
      <c r="G169" s="264" t="s">
        <v>214</v>
      </c>
      <c r="H169" s="265"/>
      <c r="I169" s="238" t="s">
        <v>389</v>
      </c>
      <c r="J169" s="12" t="s">
        <v>76</v>
      </c>
    </row>
    <row r="170" spans="1:10" ht="78.75" customHeight="1">
      <c r="A170" s="3">
        <v>1</v>
      </c>
      <c r="B170" s="193" t="s">
        <v>118</v>
      </c>
      <c r="C170" s="298" t="s">
        <v>8</v>
      </c>
      <c r="D170" s="326">
        <v>22.38</v>
      </c>
      <c r="E170" s="204">
        <v>7.35</v>
      </c>
      <c r="F170" s="165">
        <f>E170*D170</f>
        <v>164.493</v>
      </c>
      <c r="G170" s="266"/>
      <c r="H170" s="267"/>
      <c r="I170" s="371" t="s">
        <v>398</v>
      </c>
      <c r="J170" s="284" t="s">
        <v>302</v>
      </c>
    </row>
    <row r="171" spans="1:10" ht="77.25" customHeight="1">
      <c r="A171" s="2" t="s">
        <v>22</v>
      </c>
      <c r="B171" s="193" t="s">
        <v>119</v>
      </c>
      <c r="C171" s="274"/>
      <c r="D171" s="327"/>
      <c r="E171" s="63">
        <v>7.54</v>
      </c>
      <c r="F171" s="165">
        <f>E171*D170</f>
        <v>168.74519999999998</v>
      </c>
      <c r="G171" s="266"/>
      <c r="H171" s="267"/>
      <c r="I171" s="372"/>
      <c r="J171" s="285"/>
    </row>
    <row r="172" spans="1:10" ht="76.5">
      <c r="A172" s="2" t="s">
        <v>19</v>
      </c>
      <c r="B172" s="193" t="s">
        <v>120</v>
      </c>
      <c r="C172" s="274"/>
      <c r="D172" s="327"/>
      <c r="E172" s="190">
        <v>7.55</v>
      </c>
      <c r="F172" s="165">
        <f>E172*D170</f>
        <v>168.969</v>
      </c>
      <c r="G172" s="266"/>
      <c r="H172" s="267"/>
      <c r="I172" s="372"/>
      <c r="J172" s="285"/>
    </row>
    <row r="173" spans="1:10" ht="63" customHeight="1">
      <c r="A173" s="2" t="s">
        <v>24</v>
      </c>
      <c r="B173" s="193" t="s">
        <v>121</v>
      </c>
      <c r="C173" s="274"/>
      <c r="D173" s="327"/>
      <c r="E173" s="190">
        <v>4.66</v>
      </c>
      <c r="F173" s="165">
        <f>E173*D170</f>
        <v>104.2908</v>
      </c>
      <c r="G173" s="266"/>
      <c r="H173" s="267"/>
      <c r="I173" s="372"/>
      <c r="J173" s="285"/>
    </row>
    <row r="174" spans="1:10" ht="63.75">
      <c r="A174" s="2" t="s">
        <v>20</v>
      </c>
      <c r="B174" s="193" t="s">
        <v>122</v>
      </c>
      <c r="C174" s="274"/>
      <c r="D174" s="327"/>
      <c r="E174" s="204">
        <v>6.36</v>
      </c>
      <c r="F174" s="165">
        <f>E174*D170</f>
        <v>142.3368</v>
      </c>
      <c r="G174" s="266"/>
      <c r="H174" s="267"/>
      <c r="I174" s="372"/>
      <c r="J174" s="285"/>
    </row>
    <row r="175" spans="1:10" ht="86.25" customHeight="1">
      <c r="A175" s="2" t="s">
        <v>95</v>
      </c>
      <c r="B175" s="193" t="s">
        <v>125</v>
      </c>
      <c r="C175" s="274"/>
      <c r="D175" s="327"/>
      <c r="E175" s="190">
        <v>7.36</v>
      </c>
      <c r="F175" s="165">
        <f>E175*D170</f>
        <v>164.7168</v>
      </c>
      <c r="G175" s="266"/>
      <c r="H175" s="267"/>
      <c r="I175" s="372"/>
      <c r="J175" s="285"/>
    </row>
    <row r="176" spans="1:10" ht="86.25" customHeight="1">
      <c r="A176" s="2" t="s">
        <v>96</v>
      </c>
      <c r="B176" s="193" t="s">
        <v>126</v>
      </c>
      <c r="C176" s="274"/>
      <c r="D176" s="327"/>
      <c r="E176" s="63">
        <v>7.46</v>
      </c>
      <c r="F176" s="165">
        <f>E176*D170</f>
        <v>166.9548</v>
      </c>
      <c r="G176" s="266"/>
      <c r="H176" s="267"/>
      <c r="I176" s="372"/>
      <c r="J176" s="285"/>
    </row>
    <row r="177" spans="1:10" ht="76.5" customHeight="1">
      <c r="A177" s="2" t="s">
        <v>97</v>
      </c>
      <c r="B177" s="193" t="s">
        <v>127</v>
      </c>
      <c r="C177" s="275"/>
      <c r="D177" s="186" t="s">
        <v>9</v>
      </c>
      <c r="E177" s="190">
        <v>7.56</v>
      </c>
      <c r="F177" s="165">
        <f>E177*D170</f>
        <v>169.19279999999998</v>
      </c>
      <c r="G177" s="282"/>
      <c r="H177" s="283"/>
      <c r="I177" s="373"/>
      <c r="J177" s="286"/>
    </row>
    <row r="178" spans="1:10" ht="76.5" customHeight="1">
      <c r="A178" s="2" t="s">
        <v>98</v>
      </c>
      <c r="B178" s="193" t="s">
        <v>128</v>
      </c>
      <c r="C178" s="298" t="s">
        <v>8</v>
      </c>
      <c r="D178" s="326">
        <f>D170</f>
        <v>22.38</v>
      </c>
      <c r="E178" s="189">
        <v>7.16</v>
      </c>
      <c r="F178" s="165">
        <f>E178*D170</f>
        <v>160.2408</v>
      </c>
      <c r="G178" s="272" t="s">
        <v>214</v>
      </c>
      <c r="H178" s="273"/>
      <c r="I178" s="371" t="s">
        <v>399</v>
      </c>
      <c r="J178" s="284" t="s">
        <v>278</v>
      </c>
    </row>
    <row r="179" spans="1:10" ht="75.75" customHeight="1">
      <c r="A179" s="2" t="s">
        <v>99</v>
      </c>
      <c r="B179" s="193" t="s">
        <v>129</v>
      </c>
      <c r="C179" s="274"/>
      <c r="D179" s="327"/>
      <c r="E179" s="15">
        <v>6.36</v>
      </c>
      <c r="F179" s="165">
        <f>E179*D170</f>
        <v>142.3368</v>
      </c>
      <c r="G179" s="266"/>
      <c r="H179" s="267"/>
      <c r="I179" s="372"/>
      <c r="J179" s="285"/>
    </row>
    <row r="180" spans="1:10" ht="56.25" customHeight="1">
      <c r="A180" s="2" t="s">
        <v>100</v>
      </c>
      <c r="B180" s="193" t="s">
        <v>101</v>
      </c>
      <c r="C180" s="274"/>
      <c r="D180" s="327"/>
      <c r="E180" s="15">
        <v>3.86</v>
      </c>
      <c r="F180" s="165">
        <f>E180*D170</f>
        <v>86.3868</v>
      </c>
      <c r="G180" s="266"/>
      <c r="H180" s="267"/>
      <c r="I180" s="372"/>
      <c r="J180" s="285"/>
    </row>
    <row r="181" spans="1:10" ht="65.25" customHeight="1">
      <c r="A181" s="2" t="s">
        <v>102</v>
      </c>
      <c r="B181" s="193" t="s">
        <v>130</v>
      </c>
      <c r="C181" s="274"/>
      <c r="D181" s="327"/>
      <c r="E181" s="18">
        <v>3.15</v>
      </c>
      <c r="F181" s="165">
        <f>E181*D170</f>
        <v>70.497</v>
      </c>
      <c r="G181" s="266"/>
      <c r="H181" s="267"/>
      <c r="I181" s="372"/>
      <c r="J181" s="285"/>
    </row>
    <row r="182" spans="1:10" ht="66" customHeight="1">
      <c r="A182" s="2" t="s">
        <v>187</v>
      </c>
      <c r="B182" s="231" t="s">
        <v>92</v>
      </c>
      <c r="C182" s="274"/>
      <c r="D182" s="327"/>
      <c r="E182" s="194">
        <v>4.88</v>
      </c>
      <c r="F182" s="165">
        <f>E182*D170</f>
        <v>109.2144</v>
      </c>
      <c r="G182" s="266"/>
      <c r="H182" s="267"/>
      <c r="I182" s="372"/>
      <c r="J182" s="285"/>
    </row>
    <row r="183" spans="1:10" ht="66.75" customHeight="1">
      <c r="A183" s="191" t="s">
        <v>93</v>
      </c>
      <c r="B183" s="193" t="s">
        <v>123</v>
      </c>
      <c r="C183" s="274"/>
      <c r="D183" s="327"/>
      <c r="E183" s="225">
        <v>3.85</v>
      </c>
      <c r="F183" s="165">
        <f>E183*D170</f>
        <v>86.163</v>
      </c>
      <c r="G183" s="266"/>
      <c r="H183" s="267"/>
      <c r="I183" s="372"/>
      <c r="J183" s="285"/>
    </row>
    <row r="184" spans="1:10" ht="66" customHeight="1">
      <c r="A184" s="2" t="s">
        <v>108</v>
      </c>
      <c r="B184" s="193" t="s">
        <v>132</v>
      </c>
      <c r="C184" s="274"/>
      <c r="D184" s="327"/>
      <c r="E184" s="15">
        <v>3.86</v>
      </c>
      <c r="F184" s="165">
        <f>E184*D170</f>
        <v>86.3868</v>
      </c>
      <c r="G184" s="266"/>
      <c r="H184" s="267"/>
      <c r="I184" s="372"/>
      <c r="J184" s="285"/>
    </row>
    <row r="185" spans="1:10" ht="66.75" customHeight="1" thickBot="1">
      <c r="A185" s="19" t="s">
        <v>109</v>
      </c>
      <c r="B185" s="200" t="s">
        <v>133</v>
      </c>
      <c r="C185" s="362"/>
      <c r="D185" s="185" t="s">
        <v>9</v>
      </c>
      <c r="E185" s="227">
        <v>3.1</v>
      </c>
      <c r="F185" s="167">
        <f>E185*D170</f>
        <v>69.378</v>
      </c>
      <c r="G185" s="268"/>
      <c r="H185" s="269"/>
      <c r="I185" s="375"/>
      <c r="J185" s="369"/>
    </row>
    <row r="186" spans="1:11" ht="31.5" customHeight="1">
      <c r="A186" s="328" t="s">
        <v>10</v>
      </c>
      <c r="B186" s="329"/>
      <c r="C186" s="330"/>
      <c r="D186" s="331">
        <v>14.37</v>
      </c>
      <c r="E186" s="21" t="s">
        <v>11</v>
      </c>
      <c r="F186" s="21" t="s">
        <v>36</v>
      </c>
      <c r="G186" s="376" t="s">
        <v>25</v>
      </c>
      <c r="H186" s="377"/>
      <c r="I186" s="240" t="s">
        <v>445</v>
      </c>
      <c r="J186" s="25" t="s">
        <v>52</v>
      </c>
      <c r="K186" s="121"/>
    </row>
    <row r="187" spans="1:11" ht="54" customHeight="1">
      <c r="A187" s="304">
        <v>1</v>
      </c>
      <c r="B187" s="324" t="s">
        <v>228</v>
      </c>
      <c r="C187" s="298" t="s">
        <v>8</v>
      </c>
      <c r="D187" s="332"/>
      <c r="E187" s="274">
        <v>5.3</v>
      </c>
      <c r="F187" s="26"/>
      <c r="G187" s="378"/>
      <c r="H187" s="379"/>
      <c r="I187" s="262" t="s">
        <v>400</v>
      </c>
      <c r="J187" s="279" t="s">
        <v>275</v>
      </c>
      <c r="K187" s="120"/>
    </row>
    <row r="188" spans="1:11" ht="116.25" customHeight="1">
      <c r="A188" s="306"/>
      <c r="B188" s="325"/>
      <c r="C188" s="275"/>
      <c r="D188" s="186" t="s">
        <v>9</v>
      </c>
      <c r="E188" s="275"/>
      <c r="F188" s="175">
        <f>ROUND(D186*E187,2)</f>
        <v>76.16</v>
      </c>
      <c r="G188" s="380"/>
      <c r="H188" s="381"/>
      <c r="I188" s="370"/>
      <c r="J188" s="368"/>
      <c r="K188" s="130"/>
    </row>
    <row r="189" spans="1:11" ht="31.5" customHeight="1">
      <c r="A189" s="304">
        <v>2</v>
      </c>
      <c r="B189" s="324" t="s">
        <v>12</v>
      </c>
      <c r="C189" s="272" t="s">
        <v>157</v>
      </c>
      <c r="D189" s="298" t="s">
        <v>446</v>
      </c>
      <c r="E189" s="13" t="s">
        <v>18</v>
      </c>
      <c r="F189" s="13" t="s">
        <v>36</v>
      </c>
      <c r="G189" s="272" t="s">
        <v>25</v>
      </c>
      <c r="H189" s="273"/>
      <c r="I189" s="241" t="s">
        <v>445</v>
      </c>
      <c r="J189" s="20" t="s">
        <v>53</v>
      </c>
      <c r="K189" s="120"/>
    </row>
    <row r="190" spans="1:11" ht="123.75" customHeight="1">
      <c r="A190" s="305"/>
      <c r="B190" s="366"/>
      <c r="C190" s="266"/>
      <c r="D190" s="274"/>
      <c r="E190" s="363" t="s">
        <v>179</v>
      </c>
      <c r="F190" s="27" t="s">
        <v>37</v>
      </c>
      <c r="G190" s="266"/>
      <c r="H190" s="267"/>
      <c r="I190" s="372" t="s">
        <v>401</v>
      </c>
      <c r="J190" s="285" t="s">
        <v>276</v>
      </c>
      <c r="K190" s="120"/>
    </row>
    <row r="191" spans="1:11" ht="30.75" customHeight="1">
      <c r="A191" s="305"/>
      <c r="B191" s="366"/>
      <c r="C191" s="266"/>
      <c r="D191" s="188">
        <v>26.37</v>
      </c>
      <c r="E191" s="364"/>
      <c r="F191" s="188">
        <f>D191*5.4</f>
        <v>142.39800000000002</v>
      </c>
      <c r="G191" s="266"/>
      <c r="H191" s="267"/>
      <c r="I191" s="374"/>
      <c r="J191" s="285"/>
      <c r="K191" s="120"/>
    </row>
    <row r="192" spans="1:14" ht="129.75" customHeight="1" thickBot="1">
      <c r="A192" s="353"/>
      <c r="B192" s="367"/>
      <c r="C192" s="362"/>
      <c r="D192" s="221" t="s">
        <v>60</v>
      </c>
      <c r="E192" s="365"/>
      <c r="F192" s="28" t="s">
        <v>156</v>
      </c>
      <c r="G192" s="268"/>
      <c r="H192" s="269"/>
      <c r="I192" s="375"/>
      <c r="J192" s="369"/>
      <c r="K192" s="120"/>
      <c r="N192" s="48"/>
    </row>
    <row r="193" spans="1:10" ht="46.5" customHeight="1">
      <c r="A193" s="328" t="s">
        <v>13</v>
      </c>
      <c r="B193" s="329"/>
      <c r="C193" s="330"/>
      <c r="D193" s="21"/>
      <c r="E193" s="21" t="s">
        <v>303</v>
      </c>
      <c r="F193" s="22" t="s">
        <v>63</v>
      </c>
      <c r="G193" s="462" t="s">
        <v>214</v>
      </c>
      <c r="H193" s="463"/>
      <c r="I193" s="236" t="s">
        <v>389</v>
      </c>
      <c r="J193" s="12" t="s">
        <v>51</v>
      </c>
    </row>
    <row r="194" spans="1:10" ht="78" customHeight="1">
      <c r="A194" s="3">
        <v>1</v>
      </c>
      <c r="B194" s="83" t="s">
        <v>16</v>
      </c>
      <c r="C194" s="13" t="s">
        <v>15</v>
      </c>
      <c r="D194" s="169" t="s">
        <v>442</v>
      </c>
      <c r="E194" s="23" t="s">
        <v>158</v>
      </c>
      <c r="F194" s="228" t="s">
        <v>158</v>
      </c>
      <c r="G194" s="464"/>
      <c r="H194" s="465"/>
      <c r="I194" s="382" t="s">
        <v>385</v>
      </c>
      <c r="J194" s="459" t="s">
        <v>405</v>
      </c>
    </row>
    <row r="195" spans="1:10" ht="62.25" customHeight="1">
      <c r="A195" s="304">
        <v>2</v>
      </c>
      <c r="B195" s="324" t="s">
        <v>14</v>
      </c>
      <c r="C195" s="298" t="s">
        <v>15</v>
      </c>
      <c r="D195" s="298" t="s">
        <v>441</v>
      </c>
      <c r="E195" s="359" t="s">
        <v>158</v>
      </c>
      <c r="F195" s="287" t="s">
        <v>158</v>
      </c>
      <c r="G195" s="464"/>
      <c r="H195" s="465"/>
      <c r="I195" s="383"/>
      <c r="J195" s="460"/>
    </row>
    <row r="196" spans="1:10" ht="3.75" customHeight="1" thickBot="1">
      <c r="A196" s="353"/>
      <c r="B196" s="367"/>
      <c r="C196" s="362"/>
      <c r="D196" s="361"/>
      <c r="E196" s="360"/>
      <c r="F196" s="288"/>
      <c r="G196" s="466"/>
      <c r="H196" s="467"/>
      <c r="I196" s="384"/>
      <c r="J196" s="461"/>
    </row>
    <row r="197" spans="1:11" ht="37.5" customHeight="1">
      <c r="A197" s="328" t="s">
        <v>322</v>
      </c>
      <c r="B197" s="329"/>
      <c r="C197" s="330"/>
      <c r="D197" s="84" t="s">
        <v>324</v>
      </c>
      <c r="E197" s="107" t="s">
        <v>334</v>
      </c>
      <c r="F197" s="41" t="s">
        <v>345</v>
      </c>
      <c r="G197" s="264" t="s">
        <v>25</v>
      </c>
      <c r="H197" s="265"/>
      <c r="I197" s="236" t="s">
        <v>389</v>
      </c>
      <c r="J197" s="1" t="s">
        <v>336</v>
      </c>
      <c r="K197" s="97"/>
    </row>
    <row r="198" spans="1:12" ht="90" customHeight="1">
      <c r="A198" s="3">
        <v>1</v>
      </c>
      <c r="B198" s="83" t="s">
        <v>323</v>
      </c>
      <c r="C198" s="13" t="s">
        <v>8</v>
      </c>
      <c r="D198" s="169" t="s">
        <v>454</v>
      </c>
      <c r="E198" s="108">
        <v>2.1</v>
      </c>
      <c r="F198" s="170">
        <f>L198</f>
        <v>87.4405</v>
      </c>
      <c r="G198" s="266"/>
      <c r="H198" s="267"/>
      <c r="I198" s="262" t="s">
        <v>402</v>
      </c>
      <c r="J198" s="270" t="s">
        <v>346</v>
      </c>
      <c r="K198" s="93">
        <v>499.66</v>
      </c>
      <c r="L198" s="93">
        <f>K198*E198/12</f>
        <v>87.4405</v>
      </c>
    </row>
    <row r="199" spans="1:10" ht="98.25" customHeight="1" thickBot="1">
      <c r="A199" s="6">
        <v>2</v>
      </c>
      <c r="B199" s="39" t="s">
        <v>325</v>
      </c>
      <c r="C199" s="32" t="s">
        <v>8</v>
      </c>
      <c r="D199" s="85" t="s">
        <v>455</v>
      </c>
      <c r="E199" s="109">
        <v>2.1</v>
      </c>
      <c r="F199" s="171">
        <f>F198</f>
        <v>87.4405</v>
      </c>
      <c r="G199" s="268"/>
      <c r="H199" s="269"/>
      <c r="I199" s="263"/>
      <c r="J199" s="271"/>
    </row>
    <row r="200" spans="1:10" ht="7.5" customHeight="1">
      <c r="A200" s="106"/>
      <c r="B200" s="61"/>
      <c r="C200" s="101"/>
      <c r="D200" s="9"/>
      <c r="E200" s="110"/>
      <c r="F200" s="89"/>
      <c r="G200" s="333"/>
      <c r="H200" s="333"/>
      <c r="I200" s="111"/>
      <c r="J200" s="10"/>
    </row>
    <row r="201" spans="1:10" ht="19.5" customHeight="1">
      <c r="A201" s="356" t="s">
        <v>33</v>
      </c>
      <c r="B201" s="357"/>
      <c r="C201" s="357"/>
      <c r="D201" s="357"/>
      <c r="E201" s="357"/>
      <c r="F201" s="357"/>
      <c r="G201" s="357"/>
      <c r="H201" s="357"/>
      <c r="I201" s="357"/>
      <c r="J201" s="357"/>
    </row>
    <row r="202" spans="1:10" ht="17.25" customHeight="1">
      <c r="A202" s="349" t="s">
        <v>67</v>
      </c>
      <c r="B202" s="349"/>
      <c r="C202" s="349"/>
      <c r="D202" s="349"/>
      <c r="E202" s="349"/>
      <c r="F202" s="349"/>
      <c r="G202" s="349"/>
      <c r="H202" s="349"/>
      <c r="I202" s="349"/>
      <c r="J202" s="349"/>
    </row>
    <row r="203" spans="1:10" ht="30.75" customHeight="1">
      <c r="A203" s="340" t="s">
        <v>176</v>
      </c>
      <c r="B203" s="340"/>
      <c r="C203" s="340"/>
      <c r="D203" s="340"/>
      <c r="E203" s="340"/>
      <c r="F203" s="340"/>
      <c r="G203" s="340"/>
      <c r="H203" s="340"/>
      <c r="I203" s="340"/>
      <c r="J203" s="340"/>
    </row>
    <row r="204" spans="1:10" ht="45.75" customHeight="1">
      <c r="A204" s="340" t="s">
        <v>217</v>
      </c>
      <c r="B204" s="340"/>
      <c r="C204" s="340"/>
      <c r="D204" s="340"/>
      <c r="E204" s="340"/>
      <c r="F204" s="340"/>
      <c r="G204" s="340"/>
      <c r="H204" s="340"/>
      <c r="I204" s="340"/>
      <c r="J204" s="340"/>
    </row>
    <row r="205" spans="1:10" ht="18.75" customHeight="1">
      <c r="A205" s="340" t="s">
        <v>225</v>
      </c>
      <c r="B205" s="340"/>
      <c r="C205" s="340"/>
      <c r="D205" s="340"/>
      <c r="E205" s="340"/>
      <c r="F205" s="340"/>
      <c r="G205" s="340"/>
      <c r="H205" s="340"/>
      <c r="I205" s="340"/>
      <c r="J205" s="340"/>
    </row>
    <row r="206" spans="1:10" ht="18" customHeight="1">
      <c r="A206" s="340" t="s">
        <v>178</v>
      </c>
      <c r="B206" s="340"/>
      <c r="C206" s="340"/>
      <c r="D206" s="340"/>
      <c r="E206" s="340"/>
      <c r="F206" s="340"/>
      <c r="G206" s="340"/>
      <c r="H206" s="340"/>
      <c r="I206" s="340"/>
      <c r="J206" s="340"/>
    </row>
    <row r="207" spans="1:10" ht="19.5" customHeight="1">
      <c r="A207" s="340" t="s">
        <v>184</v>
      </c>
      <c r="B207" s="340"/>
      <c r="C207" s="340"/>
      <c r="D207" s="340"/>
      <c r="E207" s="340"/>
      <c r="F207" s="340"/>
      <c r="G207" s="340"/>
      <c r="H207" s="340"/>
      <c r="I207" s="340"/>
      <c r="J207" s="340"/>
    </row>
    <row r="208" spans="1:10" ht="31.5" customHeight="1">
      <c r="A208" s="358" t="s">
        <v>289</v>
      </c>
      <c r="B208" s="358"/>
      <c r="C208" s="358"/>
      <c r="D208" s="358"/>
      <c r="E208" s="358"/>
      <c r="F208" s="358"/>
      <c r="G208" s="358"/>
      <c r="H208" s="358"/>
      <c r="I208" s="358"/>
      <c r="J208" s="358"/>
    </row>
    <row r="209" spans="1:10" ht="19.5" customHeight="1">
      <c r="A209" s="349" t="s">
        <v>304</v>
      </c>
      <c r="B209" s="349"/>
      <c r="C209" s="349"/>
      <c r="D209" s="349"/>
      <c r="E209" s="349"/>
      <c r="F209" s="349"/>
      <c r="G209" s="349"/>
      <c r="H209" s="349"/>
      <c r="I209" s="349"/>
      <c r="J209" s="349"/>
    </row>
    <row r="210" spans="1:10" ht="49.5" customHeight="1">
      <c r="A210" s="340" t="s">
        <v>305</v>
      </c>
      <c r="B210" s="340"/>
      <c r="C210" s="340"/>
      <c r="D210" s="340"/>
      <c r="E210" s="340"/>
      <c r="F210" s="340"/>
      <c r="G210" s="340"/>
      <c r="H210" s="340"/>
      <c r="I210" s="340"/>
      <c r="J210" s="340"/>
    </row>
    <row r="211" spans="1:10" ht="47.25" customHeight="1">
      <c r="A211" s="358" t="s">
        <v>332</v>
      </c>
      <c r="B211" s="358"/>
      <c r="C211" s="358"/>
      <c r="D211" s="358"/>
      <c r="E211" s="358"/>
      <c r="F211" s="358"/>
      <c r="G211" s="358"/>
      <c r="H211" s="358"/>
      <c r="I211" s="358"/>
      <c r="J211" s="358"/>
    </row>
    <row r="212" ht="12.75" hidden="1"/>
    <row r="213" ht="12.75" hidden="1"/>
    <row r="216" spans="1:10" ht="24" customHeight="1">
      <c r="A216" s="354" t="s">
        <v>62</v>
      </c>
      <c r="B216" s="354"/>
      <c r="C216" s="354"/>
      <c r="D216" s="354"/>
      <c r="E216" s="354"/>
      <c r="F216" s="104"/>
      <c r="G216" s="49"/>
      <c r="H216" s="49"/>
      <c r="I216" s="355" t="s">
        <v>17</v>
      </c>
      <c r="J216" s="355"/>
    </row>
    <row r="217" spans="1:10" ht="15.75">
      <c r="A217" s="49"/>
      <c r="B217" s="49"/>
      <c r="C217" s="49"/>
      <c r="D217" s="49"/>
      <c r="E217" s="49"/>
      <c r="F217" s="49"/>
      <c r="G217" s="49"/>
      <c r="H217" s="49"/>
      <c r="I217" s="49"/>
      <c r="J217" s="49"/>
    </row>
    <row r="218" spans="1:10" ht="15.75">
      <c r="A218" s="354"/>
      <c r="B218" s="354"/>
      <c r="C218" s="354"/>
      <c r="D218" s="354"/>
      <c r="E218" s="354"/>
      <c r="F218" s="91"/>
      <c r="G218" s="49"/>
      <c r="H218" s="49"/>
      <c r="I218" s="49"/>
      <c r="J218" s="49"/>
    </row>
  </sheetData>
  <sheetProtection/>
  <mergeCells count="241">
    <mergeCell ref="G178:H185"/>
    <mergeCell ref="I178:I185"/>
    <mergeCell ref="G169:H177"/>
    <mergeCell ref="I170:I177"/>
    <mergeCell ref="C139:C146"/>
    <mergeCell ref="K7:K17"/>
    <mergeCell ref="B107:F108"/>
    <mergeCell ref="B69:D69"/>
    <mergeCell ref="A75:I75"/>
    <mergeCell ref="A85:A86"/>
    <mergeCell ref="J194:J196"/>
    <mergeCell ref="G193:H196"/>
    <mergeCell ref="I194:I196"/>
    <mergeCell ref="C178:C185"/>
    <mergeCell ref="C170:C177"/>
    <mergeCell ref="A109:I109"/>
    <mergeCell ref="J170:J177"/>
    <mergeCell ref="D178:D184"/>
    <mergeCell ref="H112:I112"/>
    <mergeCell ref="B113:G113"/>
    <mergeCell ref="A208:J208"/>
    <mergeCell ref="A147:D147"/>
    <mergeCell ref="B102:F103"/>
    <mergeCell ref="A102:A103"/>
    <mergeCell ref="B104:I104"/>
    <mergeCell ref="B105:F106"/>
    <mergeCell ref="B111:G111"/>
    <mergeCell ref="D170:D176"/>
    <mergeCell ref="H113:I113"/>
    <mergeCell ref="A105:A106"/>
    <mergeCell ref="A76:A78"/>
    <mergeCell ref="B76:F78"/>
    <mergeCell ref="A97:A98"/>
    <mergeCell ref="B99:I99"/>
    <mergeCell ref="B100:F101"/>
    <mergeCell ref="A100:A101"/>
    <mergeCell ref="B80:F81"/>
    <mergeCell ref="A80:A81"/>
    <mergeCell ref="B82:F83"/>
    <mergeCell ref="A82:A83"/>
    <mergeCell ref="A107:A108"/>
    <mergeCell ref="B73:D73"/>
    <mergeCell ref="B70:D70"/>
    <mergeCell ref="B72:D72"/>
    <mergeCell ref="B89:I89"/>
    <mergeCell ref="B79:I79"/>
    <mergeCell ref="G60:I74"/>
    <mergeCell ref="B67:D67"/>
    <mergeCell ref="B68:D68"/>
    <mergeCell ref="B87:F88"/>
    <mergeCell ref="B85:F86"/>
    <mergeCell ref="A87:A88"/>
    <mergeCell ref="J60:J74"/>
    <mergeCell ref="G50:I50"/>
    <mergeCell ref="B90:F91"/>
    <mergeCell ref="B74:D74"/>
    <mergeCell ref="H77:I77"/>
    <mergeCell ref="G76:G78"/>
    <mergeCell ref="B84:I84"/>
    <mergeCell ref="J76:J108"/>
    <mergeCell ref="J50:J59"/>
    <mergeCell ref="B60:D60"/>
    <mergeCell ref="B61:D61"/>
    <mergeCell ref="B62:D62"/>
    <mergeCell ref="B63:D63"/>
    <mergeCell ref="B64:D64"/>
    <mergeCell ref="B59:D59"/>
    <mergeCell ref="B56:D56"/>
    <mergeCell ref="B57:D57"/>
    <mergeCell ref="B51:D51"/>
    <mergeCell ref="K118:R118"/>
    <mergeCell ref="K109:R109"/>
    <mergeCell ref="H114:I114"/>
    <mergeCell ref="H110:I110"/>
    <mergeCell ref="H111:I111"/>
    <mergeCell ref="B110:G110"/>
    <mergeCell ref="J110:J113"/>
    <mergeCell ref="J114:J115"/>
    <mergeCell ref="A116:J116"/>
    <mergeCell ref="B52:D52"/>
    <mergeCell ref="H115:I115"/>
    <mergeCell ref="B71:D71"/>
    <mergeCell ref="B65:D65"/>
    <mergeCell ref="B66:D66"/>
    <mergeCell ref="G51:I59"/>
    <mergeCell ref="B112:G112"/>
    <mergeCell ref="B114:G114"/>
    <mergeCell ref="B53:D53"/>
    <mergeCell ref="B94:I94"/>
    <mergeCell ref="E2:G2"/>
    <mergeCell ref="D21:D24"/>
    <mergeCell ref="F35:G35"/>
    <mergeCell ref="B50:D50"/>
    <mergeCell ref="F43:G43"/>
    <mergeCell ref="B8:G8"/>
    <mergeCell ref="F42:G42"/>
    <mergeCell ref="F41:G41"/>
    <mergeCell ref="F40:G40"/>
    <mergeCell ref="B9:G9"/>
    <mergeCell ref="J7:J17"/>
    <mergeCell ref="B5:G5"/>
    <mergeCell ref="H11:I11"/>
    <mergeCell ref="B16:G16"/>
    <mergeCell ref="F19:G19"/>
    <mergeCell ref="D19:D20"/>
    <mergeCell ref="E19:E20"/>
    <mergeCell ref="A7:I7"/>
    <mergeCell ref="B14:G14"/>
    <mergeCell ref="A19:A20"/>
    <mergeCell ref="A25:A28"/>
    <mergeCell ref="D25:D28"/>
    <mergeCell ref="B25:C28"/>
    <mergeCell ref="A21:A24"/>
    <mergeCell ref="B33:C33"/>
    <mergeCell ref="D29:D32"/>
    <mergeCell ref="B29:C32"/>
    <mergeCell ref="A29:A32"/>
    <mergeCell ref="A1:J1"/>
    <mergeCell ref="A3:J3"/>
    <mergeCell ref="H5:I5"/>
    <mergeCell ref="B12:G12"/>
    <mergeCell ref="B13:G13"/>
    <mergeCell ref="D40:D43"/>
    <mergeCell ref="A6:G6"/>
    <mergeCell ref="J19:J33"/>
    <mergeCell ref="A17:I17"/>
    <mergeCell ref="H19:I20"/>
    <mergeCell ref="B10:G10"/>
    <mergeCell ref="B21:C24"/>
    <mergeCell ref="B15:G15"/>
    <mergeCell ref="B11:G11"/>
    <mergeCell ref="F48:G48"/>
    <mergeCell ref="B19:C20"/>
    <mergeCell ref="B44:C47"/>
    <mergeCell ref="D44:D47"/>
    <mergeCell ref="F45:G45"/>
    <mergeCell ref="H21:I33"/>
    <mergeCell ref="A90:A91"/>
    <mergeCell ref="B92:F93"/>
    <mergeCell ref="A92:A93"/>
    <mergeCell ref="F37:G37"/>
    <mergeCell ref="B40:C43"/>
    <mergeCell ref="F39:G39"/>
    <mergeCell ref="A49:I49"/>
    <mergeCell ref="B48:C48"/>
    <mergeCell ref="B54:D54"/>
    <mergeCell ref="I120:I137"/>
    <mergeCell ref="E117:F117"/>
    <mergeCell ref="I139:I146"/>
    <mergeCell ref="I157:I167"/>
    <mergeCell ref="A138:D138"/>
    <mergeCell ref="D122:D136"/>
    <mergeCell ref="D139:D145"/>
    <mergeCell ref="G138:H146"/>
    <mergeCell ref="D148:D155"/>
    <mergeCell ref="A119:D119"/>
    <mergeCell ref="J187:J188"/>
    <mergeCell ref="J190:J192"/>
    <mergeCell ref="I187:I188"/>
    <mergeCell ref="J139:J146"/>
    <mergeCell ref="I148:I156"/>
    <mergeCell ref="G147:H156"/>
    <mergeCell ref="J148:J156"/>
    <mergeCell ref="I190:I192"/>
    <mergeCell ref="G186:H188"/>
    <mergeCell ref="J178:J185"/>
    <mergeCell ref="E195:E196"/>
    <mergeCell ref="D195:D196"/>
    <mergeCell ref="C195:C196"/>
    <mergeCell ref="A195:A196"/>
    <mergeCell ref="D189:D190"/>
    <mergeCell ref="E190:E192"/>
    <mergeCell ref="B189:B192"/>
    <mergeCell ref="B195:B196"/>
    <mergeCell ref="C189:C192"/>
    <mergeCell ref="A218:E218"/>
    <mergeCell ref="A210:J210"/>
    <mergeCell ref="A216:E216"/>
    <mergeCell ref="I216:J216"/>
    <mergeCell ref="A201:J201"/>
    <mergeCell ref="A203:J203"/>
    <mergeCell ref="A211:J211"/>
    <mergeCell ref="A207:J207"/>
    <mergeCell ref="A206:J206"/>
    <mergeCell ref="A209:J209"/>
    <mergeCell ref="A205:J205"/>
    <mergeCell ref="A18:I18"/>
    <mergeCell ref="B115:G115"/>
    <mergeCell ref="H76:I76"/>
    <mergeCell ref="A34:I34"/>
    <mergeCell ref="A187:A188"/>
    <mergeCell ref="A202:J202"/>
    <mergeCell ref="A118:J118"/>
    <mergeCell ref="A204:J204"/>
    <mergeCell ref="A189:A192"/>
    <mergeCell ref="G200:H200"/>
    <mergeCell ref="A40:A43"/>
    <mergeCell ref="F38:G38"/>
    <mergeCell ref="F36:G36"/>
    <mergeCell ref="A197:C197"/>
    <mergeCell ref="A186:C186"/>
    <mergeCell ref="A193:C193"/>
    <mergeCell ref="B121:C121"/>
    <mergeCell ref="E119:E121"/>
    <mergeCell ref="F119:F137"/>
    <mergeCell ref="A95:A96"/>
    <mergeCell ref="A44:A47"/>
    <mergeCell ref="B58:D58"/>
    <mergeCell ref="F44:G44"/>
    <mergeCell ref="B55:D55"/>
    <mergeCell ref="B187:B188"/>
    <mergeCell ref="C187:C188"/>
    <mergeCell ref="D157:D166"/>
    <mergeCell ref="A169:D169"/>
    <mergeCell ref="D186:D187"/>
    <mergeCell ref="J35:J48"/>
    <mergeCell ref="A36:A39"/>
    <mergeCell ref="B36:C39"/>
    <mergeCell ref="D36:D39"/>
    <mergeCell ref="B35:C35"/>
    <mergeCell ref="H35:I35"/>
    <mergeCell ref="H36:I48"/>
    <mergeCell ref="F46:G46"/>
    <mergeCell ref="F47:G47"/>
    <mergeCell ref="B120:D120"/>
    <mergeCell ref="B95:F96"/>
    <mergeCell ref="C157:C167"/>
    <mergeCell ref="C148:C156"/>
    <mergeCell ref="G119:G121"/>
    <mergeCell ref="C122:C137"/>
    <mergeCell ref="B97:F98"/>
    <mergeCell ref="I198:I199"/>
    <mergeCell ref="G197:H199"/>
    <mergeCell ref="J198:J199"/>
    <mergeCell ref="G189:H192"/>
    <mergeCell ref="E187:E188"/>
    <mergeCell ref="H119:H137"/>
    <mergeCell ref="J120:J137"/>
    <mergeCell ref="G157:H167"/>
    <mergeCell ref="J157:J167"/>
    <mergeCell ref="F195:F196"/>
  </mergeCells>
  <printOptions/>
  <pageMargins left="0.8267716535433072" right="0.2362204724409449" top="0.5511811023622047" bottom="0.35433070866141736" header="0.31496062992125984" footer="0.31496062992125984"/>
  <pageSetup fitToHeight="12" horizontalDpi="600" verticalDpi="600" orientation="landscape" paperSize="9" scale="71" r:id="rId1"/>
  <rowBreaks count="3" manualBreakCount="3">
    <brk id="113" max="9" man="1"/>
    <brk id="137" max="9" man="1"/>
    <brk id="146" max="9" man="1"/>
  </rowBreaks>
</worksheet>
</file>

<file path=xl/worksheets/sheet2.xml><?xml version="1.0" encoding="utf-8"?>
<worksheet xmlns="http://schemas.openxmlformats.org/spreadsheetml/2006/main" xmlns:r="http://schemas.openxmlformats.org/officeDocument/2006/relationships">
  <sheetPr>
    <tabColor rgb="FF00B0F0"/>
  </sheetPr>
  <dimension ref="A1:N202"/>
  <sheetViews>
    <sheetView view="pageBreakPreview" zoomScale="90" zoomScaleSheetLayoutView="90" zoomScalePageLayoutView="0" workbookViewId="0" topLeftCell="A181">
      <selection activeCell="P185" sqref="P185"/>
    </sheetView>
  </sheetViews>
  <sheetFormatPr defaultColWidth="9.00390625" defaultRowHeight="12.75"/>
  <cols>
    <col min="1" max="1" width="5.625" style="42" customWidth="1"/>
    <col min="2" max="2" width="35.00390625" style="42" customWidth="1"/>
    <col min="3" max="3" width="10.25390625" style="42" customWidth="1"/>
    <col min="4" max="4" width="14.25390625" style="42" customWidth="1"/>
    <col min="5" max="5" width="14.00390625" style="42" customWidth="1"/>
    <col min="6" max="6" width="18.375" style="42" customWidth="1"/>
    <col min="7" max="7" width="15.625" style="42" customWidth="1"/>
    <col min="8" max="8" width="22.125" style="42" customWidth="1"/>
    <col min="9" max="9" width="28.125" style="42" customWidth="1"/>
    <col min="10" max="10" width="28.25390625" style="42" customWidth="1"/>
    <col min="11" max="11" width="14.00390625" style="42" customWidth="1"/>
    <col min="12" max="16384" width="9.125" style="42" customWidth="1"/>
  </cols>
  <sheetData>
    <row r="1" spans="1:10" ht="29.25" customHeight="1">
      <c r="A1" s="402" t="s">
        <v>328</v>
      </c>
      <c r="B1" s="402"/>
      <c r="C1" s="402"/>
      <c r="D1" s="402"/>
      <c r="E1" s="402"/>
      <c r="F1" s="402"/>
      <c r="G1" s="402"/>
      <c r="H1" s="402"/>
      <c r="I1" s="402"/>
      <c r="J1" s="402"/>
    </row>
    <row r="2" spans="1:10" ht="17.25" customHeight="1">
      <c r="A2" s="102"/>
      <c r="B2" s="102"/>
      <c r="C2" s="102"/>
      <c r="D2" s="102"/>
      <c r="E2" s="402" t="s">
        <v>440</v>
      </c>
      <c r="F2" s="402"/>
      <c r="G2" s="402"/>
      <c r="H2" s="102"/>
      <c r="I2" s="102"/>
      <c r="J2" s="102"/>
    </row>
    <row r="3" spans="1:10" ht="17.25" customHeight="1">
      <c r="A3" s="102"/>
      <c r="B3" s="102"/>
      <c r="C3" s="102"/>
      <c r="D3" s="102"/>
      <c r="E3" s="102"/>
      <c r="F3" s="102"/>
      <c r="G3" s="102"/>
      <c r="H3" s="102"/>
      <c r="I3" s="102"/>
      <c r="J3" s="102"/>
    </row>
    <row r="4" spans="1:10" ht="19.5" customHeight="1" thickBot="1">
      <c r="A4" s="403" t="s">
        <v>145</v>
      </c>
      <c r="B4" s="403"/>
      <c r="C4" s="403"/>
      <c r="D4" s="403"/>
      <c r="E4" s="403"/>
      <c r="F4" s="403"/>
      <c r="G4" s="403"/>
      <c r="H4" s="403"/>
      <c r="I4" s="403"/>
      <c r="J4" s="403"/>
    </row>
    <row r="5" spans="1:10" ht="14.25" customHeight="1" hidden="1" thickBot="1">
      <c r="A5" s="103"/>
      <c r="B5" s="103"/>
      <c r="C5" s="103"/>
      <c r="D5" s="103"/>
      <c r="E5" s="103"/>
      <c r="F5" s="103"/>
      <c r="G5" s="103"/>
      <c r="H5" s="103"/>
      <c r="I5" s="103"/>
      <c r="J5" s="103"/>
    </row>
    <row r="6" spans="1:10" ht="61.5" customHeight="1" thickBot="1">
      <c r="A6" s="7" t="s">
        <v>0</v>
      </c>
      <c r="B6" s="412" t="s">
        <v>31</v>
      </c>
      <c r="C6" s="413"/>
      <c r="D6" s="413"/>
      <c r="E6" s="413"/>
      <c r="F6" s="413"/>
      <c r="G6" s="413"/>
      <c r="H6" s="404" t="s">
        <v>50</v>
      </c>
      <c r="I6" s="405"/>
      <c r="J6" s="8" t="s">
        <v>26</v>
      </c>
    </row>
    <row r="7" spans="1:10" ht="19.5" customHeight="1">
      <c r="A7" s="341" t="s">
        <v>111</v>
      </c>
      <c r="B7" s="342"/>
      <c r="C7" s="342"/>
      <c r="D7" s="342"/>
      <c r="E7" s="342"/>
      <c r="F7" s="342"/>
      <c r="G7" s="343"/>
      <c r="H7" s="41" t="s">
        <v>30</v>
      </c>
      <c r="I7" s="41" t="s">
        <v>2</v>
      </c>
      <c r="J7" s="1" t="s">
        <v>68</v>
      </c>
    </row>
    <row r="8" spans="1:10" ht="45.75" customHeight="1">
      <c r="A8" s="416" t="s">
        <v>144</v>
      </c>
      <c r="B8" s="417"/>
      <c r="C8" s="417"/>
      <c r="D8" s="417"/>
      <c r="E8" s="417"/>
      <c r="F8" s="417"/>
      <c r="G8" s="417"/>
      <c r="H8" s="417"/>
      <c r="I8" s="418"/>
      <c r="J8" s="409" t="s">
        <v>458</v>
      </c>
    </row>
    <row r="9" spans="1:10" ht="15" customHeight="1">
      <c r="A9" s="3">
        <v>1</v>
      </c>
      <c r="B9" s="321" t="s">
        <v>56</v>
      </c>
      <c r="C9" s="322"/>
      <c r="D9" s="322"/>
      <c r="E9" s="322"/>
      <c r="F9" s="322"/>
      <c r="G9" s="322"/>
      <c r="H9" s="414"/>
      <c r="I9" s="415"/>
      <c r="J9" s="410"/>
    </row>
    <row r="10" spans="1:10" ht="15" customHeight="1">
      <c r="A10" s="3" t="s">
        <v>135</v>
      </c>
      <c r="B10" s="321" t="s">
        <v>3</v>
      </c>
      <c r="C10" s="322"/>
      <c r="D10" s="322"/>
      <c r="E10" s="322"/>
      <c r="F10" s="322"/>
      <c r="G10" s="322"/>
      <c r="H10" s="15">
        <v>11.52</v>
      </c>
      <c r="I10" s="15"/>
      <c r="J10" s="410"/>
    </row>
    <row r="11" spans="1:10" ht="15" customHeight="1">
      <c r="A11" s="3" t="s">
        <v>136</v>
      </c>
      <c r="B11" s="321" t="s">
        <v>4</v>
      </c>
      <c r="C11" s="322"/>
      <c r="D11" s="322"/>
      <c r="E11" s="322"/>
      <c r="F11" s="322"/>
      <c r="G11" s="322"/>
      <c r="H11" s="15">
        <v>14.98</v>
      </c>
      <c r="I11" s="15">
        <v>15.07</v>
      </c>
      <c r="J11" s="410"/>
    </row>
    <row r="12" spans="1:10" ht="15" customHeight="1">
      <c r="A12" s="3">
        <v>2</v>
      </c>
      <c r="B12" s="321" t="s">
        <v>65</v>
      </c>
      <c r="C12" s="322"/>
      <c r="D12" s="322"/>
      <c r="E12" s="322"/>
      <c r="F12" s="322"/>
      <c r="G12" s="322"/>
      <c r="H12" s="15"/>
      <c r="I12" s="15"/>
      <c r="J12" s="410"/>
    </row>
    <row r="13" spans="1:10" ht="15" customHeight="1">
      <c r="A13" s="2" t="s">
        <v>23</v>
      </c>
      <c r="B13" s="321" t="s">
        <v>69</v>
      </c>
      <c r="C13" s="322"/>
      <c r="D13" s="322"/>
      <c r="E13" s="322"/>
      <c r="F13" s="322"/>
      <c r="G13" s="323"/>
      <c r="H13" s="15">
        <v>13.22</v>
      </c>
      <c r="I13" s="15"/>
      <c r="J13" s="410"/>
    </row>
    <row r="14" spans="1:10" ht="15" customHeight="1">
      <c r="A14" s="2" t="s">
        <v>38</v>
      </c>
      <c r="B14" s="321" t="s">
        <v>70</v>
      </c>
      <c r="C14" s="322"/>
      <c r="D14" s="322"/>
      <c r="E14" s="322"/>
      <c r="F14" s="322"/>
      <c r="G14" s="323"/>
      <c r="H14" s="15">
        <v>46.94</v>
      </c>
      <c r="I14" s="15"/>
      <c r="J14" s="410"/>
    </row>
    <row r="15" spans="1:10" ht="15" customHeight="1">
      <c r="A15" s="3">
        <v>3</v>
      </c>
      <c r="B15" s="321" t="s">
        <v>66</v>
      </c>
      <c r="C15" s="322"/>
      <c r="D15" s="322"/>
      <c r="E15" s="322"/>
      <c r="F15" s="322"/>
      <c r="G15" s="322"/>
      <c r="H15" s="15">
        <v>10.26</v>
      </c>
      <c r="I15" s="15"/>
      <c r="J15" s="410"/>
    </row>
    <row r="16" spans="1:10" ht="99" customHeight="1" thickBot="1">
      <c r="A16" s="406" t="str">
        <f>Ангарск!A17</f>
        <v>Примечание: размеры платы, определенные по результатам общего собрания собственников жилых помещений, или введенные на основании положений заключенного с управляющей  организацией договора, необходимо уточнять в управляющей организации;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отражается в платежных документах дополнительной суммой, так как в установленные размеры платы не включена;                                                                                                                                                                                                                                с 01.01.2019 стоимость услуг по сбору, вывозу, захоронению твердых коммунальных отходов исключена в связи с началом оказания услуг по обращению с твердыми коммунальными отходами региональным оператором по обращению с твердыми коммунальными отходами, при этом размер платы за содержание жилого помещения оставлен без изменения </v>
      </c>
      <c r="B16" s="407"/>
      <c r="C16" s="407"/>
      <c r="D16" s="407"/>
      <c r="E16" s="407"/>
      <c r="F16" s="407"/>
      <c r="G16" s="407"/>
      <c r="H16" s="407"/>
      <c r="I16" s="408"/>
      <c r="J16" s="411"/>
    </row>
    <row r="17" spans="1:10" ht="27" customHeight="1">
      <c r="A17" s="341" t="s">
        <v>180</v>
      </c>
      <c r="B17" s="342"/>
      <c r="C17" s="342"/>
      <c r="D17" s="342"/>
      <c r="E17" s="342"/>
      <c r="F17" s="342"/>
      <c r="G17" s="342"/>
      <c r="H17" s="342"/>
      <c r="I17" s="343"/>
      <c r="J17" s="43" t="s">
        <v>161</v>
      </c>
    </row>
    <row r="18" spans="1:10" ht="26.25" customHeight="1">
      <c r="A18" s="419" t="s">
        <v>0</v>
      </c>
      <c r="B18" s="398" t="s">
        <v>77</v>
      </c>
      <c r="C18" s="399"/>
      <c r="D18" s="337" t="s">
        <v>35</v>
      </c>
      <c r="E18" s="337" t="s">
        <v>78</v>
      </c>
      <c r="F18" s="338" t="s">
        <v>79</v>
      </c>
      <c r="G18" s="338"/>
      <c r="H18" s="398" t="s">
        <v>175</v>
      </c>
      <c r="I18" s="399"/>
      <c r="J18" s="302" t="s">
        <v>298</v>
      </c>
    </row>
    <row r="19" spans="1:10" ht="29.25" customHeight="1">
      <c r="A19" s="420"/>
      <c r="B19" s="400"/>
      <c r="C19" s="401"/>
      <c r="D19" s="338"/>
      <c r="E19" s="338"/>
      <c r="F19" s="131" t="s">
        <v>80</v>
      </c>
      <c r="G19" s="131" t="s">
        <v>81</v>
      </c>
      <c r="H19" s="400"/>
      <c r="I19" s="401"/>
      <c r="J19" s="302"/>
    </row>
    <row r="20" spans="1:10" ht="18" customHeight="1">
      <c r="A20" s="304">
        <v>1</v>
      </c>
      <c r="B20" s="307" t="s">
        <v>112</v>
      </c>
      <c r="C20" s="308"/>
      <c r="D20" s="287" t="s">
        <v>114</v>
      </c>
      <c r="E20" s="139" t="s">
        <v>82</v>
      </c>
      <c r="F20" s="163">
        <v>0.03</v>
      </c>
      <c r="G20" s="163">
        <v>0.03</v>
      </c>
      <c r="H20" s="272" t="s">
        <v>137</v>
      </c>
      <c r="I20" s="273"/>
      <c r="J20" s="302"/>
    </row>
    <row r="21" spans="1:10" ht="18" customHeight="1">
      <c r="A21" s="305"/>
      <c r="B21" s="309"/>
      <c r="C21" s="310"/>
      <c r="D21" s="313"/>
      <c r="E21" s="139" t="s">
        <v>83</v>
      </c>
      <c r="F21" s="161">
        <v>0.032</v>
      </c>
      <c r="G21" s="161">
        <v>0.032</v>
      </c>
      <c r="H21" s="266"/>
      <c r="I21" s="267"/>
      <c r="J21" s="302"/>
    </row>
    <row r="22" spans="1:10" ht="18" customHeight="1">
      <c r="A22" s="305"/>
      <c r="B22" s="309"/>
      <c r="C22" s="310"/>
      <c r="D22" s="313"/>
      <c r="E22" s="139" t="s">
        <v>84</v>
      </c>
      <c r="F22" s="161">
        <v>0.037</v>
      </c>
      <c r="G22" s="161">
        <v>0.037</v>
      </c>
      <c r="H22" s="266"/>
      <c r="I22" s="267"/>
      <c r="J22" s="302"/>
    </row>
    <row r="23" spans="1:10" ht="18" customHeight="1">
      <c r="A23" s="306"/>
      <c r="B23" s="311"/>
      <c r="C23" s="312"/>
      <c r="D23" s="314"/>
      <c r="E23" s="139" t="s">
        <v>85</v>
      </c>
      <c r="F23" s="161" t="s">
        <v>86</v>
      </c>
      <c r="G23" s="161" t="s">
        <v>86</v>
      </c>
      <c r="H23" s="266"/>
      <c r="I23" s="267"/>
      <c r="J23" s="302"/>
    </row>
    <row r="24" spans="1:10" ht="18" customHeight="1">
      <c r="A24" s="304">
        <v>2</v>
      </c>
      <c r="B24" s="307" t="s">
        <v>88</v>
      </c>
      <c r="C24" s="308"/>
      <c r="D24" s="287" t="s">
        <v>113</v>
      </c>
      <c r="E24" s="139" t="s">
        <v>82</v>
      </c>
      <c r="F24" s="163">
        <v>0.04</v>
      </c>
      <c r="G24" s="161" t="s">
        <v>87</v>
      </c>
      <c r="H24" s="266"/>
      <c r="I24" s="267"/>
      <c r="J24" s="302"/>
    </row>
    <row r="25" spans="1:10" ht="18" customHeight="1">
      <c r="A25" s="305"/>
      <c r="B25" s="309"/>
      <c r="C25" s="310"/>
      <c r="D25" s="313"/>
      <c r="E25" s="139" t="s">
        <v>83</v>
      </c>
      <c r="F25" s="161" t="s">
        <v>86</v>
      </c>
      <c r="G25" s="161" t="s">
        <v>87</v>
      </c>
      <c r="H25" s="266"/>
      <c r="I25" s="267"/>
      <c r="J25" s="302"/>
    </row>
    <row r="26" spans="1:10" ht="18" customHeight="1">
      <c r="A26" s="305"/>
      <c r="B26" s="309"/>
      <c r="C26" s="310"/>
      <c r="D26" s="313"/>
      <c r="E26" s="139" t="s">
        <v>84</v>
      </c>
      <c r="F26" s="161" t="s">
        <v>86</v>
      </c>
      <c r="G26" s="161" t="s">
        <v>87</v>
      </c>
      <c r="H26" s="266"/>
      <c r="I26" s="267"/>
      <c r="J26" s="302"/>
    </row>
    <row r="27" spans="1:10" ht="18" customHeight="1">
      <c r="A27" s="306"/>
      <c r="B27" s="311"/>
      <c r="C27" s="312"/>
      <c r="D27" s="314"/>
      <c r="E27" s="139" t="s">
        <v>85</v>
      </c>
      <c r="F27" s="161" t="s">
        <v>86</v>
      </c>
      <c r="G27" s="161" t="s">
        <v>87</v>
      </c>
      <c r="H27" s="266"/>
      <c r="I27" s="267"/>
      <c r="J27" s="302"/>
    </row>
    <row r="28" spans="1:10" ht="18" customHeight="1">
      <c r="A28" s="304">
        <v>3</v>
      </c>
      <c r="B28" s="307" t="s">
        <v>115</v>
      </c>
      <c r="C28" s="308"/>
      <c r="D28" s="287" t="s">
        <v>113</v>
      </c>
      <c r="E28" s="139" t="s">
        <v>82</v>
      </c>
      <c r="F28" s="161">
        <v>0.023</v>
      </c>
      <c r="G28" s="161" t="s">
        <v>87</v>
      </c>
      <c r="H28" s="266"/>
      <c r="I28" s="267"/>
      <c r="J28" s="302"/>
    </row>
    <row r="29" spans="1:10" ht="18" customHeight="1">
      <c r="A29" s="305"/>
      <c r="B29" s="309"/>
      <c r="C29" s="310"/>
      <c r="D29" s="313"/>
      <c r="E29" s="139" t="s">
        <v>83</v>
      </c>
      <c r="F29" s="161" t="s">
        <v>86</v>
      </c>
      <c r="G29" s="161" t="s">
        <v>87</v>
      </c>
      <c r="H29" s="266"/>
      <c r="I29" s="267"/>
      <c r="J29" s="302"/>
    </row>
    <row r="30" spans="1:10" ht="18" customHeight="1">
      <c r="A30" s="305"/>
      <c r="B30" s="309"/>
      <c r="C30" s="310"/>
      <c r="D30" s="313"/>
      <c r="E30" s="139" t="s">
        <v>84</v>
      </c>
      <c r="F30" s="161" t="s">
        <v>86</v>
      </c>
      <c r="G30" s="161" t="s">
        <v>87</v>
      </c>
      <c r="H30" s="266"/>
      <c r="I30" s="267"/>
      <c r="J30" s="302"/>
    </row>
    <row r="31" spans="1:10" ht="18" customHeight="1">
      <c r="A31" s="306"/>
      <c r="B31" s="311"/>
      <c r="C31" s="312"/>
      <c r="D31" s="314"/>
      <c r="E31" s="139" t="s">
        <v>85</v>
      </c>
      <c r="F31" s="161" t="s">
        <v>86</v>
      </c>
      <c r="G31" s="161" t="s">
        <v>87</v>
      </c>
      <c r="H31" s="266"/>
      <c r="I31" s="267"/>
      <c r="J31" s="302"/>
    </row>
    <row r="32" spans="1:10" ht="45" customHeight="1" thickBot="1">
      <c r="A32" s="145">
        <v>4</v>
      </c>
      <c r="B32" s="344" t="s">
        <v>89</v>
      </c>
      <c r="C32" s="395"/>
      <c r="D32" s="134" t="s">
        <v>113</v>
      </c>
      <c r="E32" s="134"/>
      <c r="F32" s="162">
        <v>0.016</v>
      </c>
      <c r="G32" s="162" t="s">
        <v>87</v>
      </c>
      <c r="H32" s="268"/>
      <c r="I32" s="269"/>
      <c r="J32" s="303"/>
    </row>
    <row r="33" spans="1:10" ht="27" customHeight="1">
      <c r="A33" s="346" t="s">
        <v>181</v>
      </c>
      <c r="B33" s="347"/>
      <c r="C33" s="347"/>
      <c r="D33" s="347"/>
      <c r="E33" s="347"/>
      <c r="F33" s="347"/>
      <c r="G33" s="347"/>
      <c r="H33" s="347"/>
      <c r="I33" s="348"/>
      <c r="J33" s="43" t="s">
        <v>161</v>
      </c>
    </row>
    <row r="34" spans="1:10" ht="42" customHeight="1">
      <c r="A34" s="54" t="s">
        <v>0</v>
      </c>
      <c r="B34" s="315" t="s">
        <v>77</v>
      </c>
      <c r="C34" s="316"/>
      <c r="D34" s="131" t="s">
        <v>35</v>
      </c>
      <c r="E34" s="131" t="s">
        <v>78</v>
      </c>
      <c r="F34" s="315" t="s">
        <v>162</v>
      </c>
      <c r="G34" s="316"/>
      <c r="H34" s="315" t="s">
        <v>175</v>
      </c>
      <c r="I34" s="316"/>
      <c r="J34" s="302" t="s">
        <v>298</v>
      </c>
    </row>
    <row r="35" spans="1:10" ht="20.25" customHeight="1">
      <c r="A35" s="304">
        <v>1</v>
      </c>
      <c r="B35" s="307" t="s">
        <v>112</v>
      </c>
      <c r="C35" s="308"/>
      <c r="D35" s="287" t="s">
        <v>114</v>
      </c>
      <c r="E35" s="139" t="s">
        <v>82</v>
      </c>
      <c r="F35" s="334">
        <v>0.06</v>
      </c>
      <c r="G35" s="335"/>
      <c r="H35" s="272" t="s">
        <v>137</v>
      </c>
      <c r="I35" s="273"/>
      <c r="J35" s="302"/>
    </row>
    <row r="36" spans="1:10" ht="20.25" customHeight="1">
      <c r="A36" s="305"/>
      <c r="B36" s="309"/>
      <c r="C36" s="310"/>
      <c r="D36" s="313"/>
      <c r="E36" s="139" t="s">
        <v>83</v>
      </c>
      <c r="F36" s="317">
        <v>0.064</v>
      </c>
      <c r="G36" s="318"/>
      <c r="H36" s="266"/>
      <c r="I36" s="267"/>
      <c r="J36" s="302"/>
    </row>
    <row r="37" spans="1:10" ht="20.25" customHeight="1">
      <c r="A37" s="305"/>
      <c r="B37" s="309"/>
      <c r="C37" s="310"/>
      <c r="D37" s="313"/>
      <c r="E37" s="139" t="s">
        <v>84</v>
      </c>
      <c r="F37" s="317">
        <v>0.074</v>
      </c>
      <c r="G37" s="318"/>
      <c r="H37" s="266"/>
      <c r="I37" s="267"/>
      <c r="J37" s="302"/>
    </row>
    <row r="38" spans="1:10" ht="20.25" customHeight="1">
      <c r="A38" s="306"/>
      <c r="B38" s="311"/>
      <c r="C38" s="312"/>
      <c r="D38" s="314"/>
      <c r="E38" s="139" t="s">
        <v>85</v>
      </c>
      <c r="F38" s="317" t="s">
        <v>86</v>
      </c>
      <c r="G38" s="318"/>
      <c r="H38" s="266"/>
      <c r="I38" s="267"/>
      <c r="J38" s="302"/>
    </row>
    <row r="39" spans="1:10" ht="20.25" customHeight="1">
      <c r="A39" s="304">
        <v>2</v>
      </c>
      <c r="B39" s="307" t="s">
        <v>88</v>
      </c>
      <c r="C39" s="308"/>
      <c r="D39" s="287" t="s">
        <v>113</v>
      </c>
      <c r="E39" s="139" t="s">
        <v>82</v>
      </c>
      <c r="F39" s="334">
        <v>0.04</v>
      </c>
      <c r="G39" s="335"/>
      <c r="H39" s="266"/>
      <c r="I39" s="267"/>
      <c r="J39" s="302"/>
    </row>
    <row r="40" spans="1:10" ht="20.25" customHeight="1">
      <c r="A40" s="305"/>
      <c r="B40" s="309"/>
      <c r="C40" s="310"/>
      <c r="D40" s="313"/>
      <c r="E40" s="139" t="s">
        <v>83</v>
      </c>
      <c r="F40" s="317" t="s">
        <v>86</v>
      </c>
      <c r="G40" s="318"/>
      <c r="H40" s="266"/>
      <c r="I40" s="267"/>
      <c r="J40" s="302"/>
    </row>
    <row r="41" spans="1:10" ht="20.25" customHeight="1">
      <c r="A41" s="305"/>
      <c r="B41" s="309"/>
      <c r="C41" s="310"/>
      <c r="D41" s="313"/>
      <c r="E41" s="139" t="s">
        <v>84</v>
      </c>
      <c r="F41" s="317" t="s">
        <v>86</v>
      </c>
      <c r="G41" s="318"/>
      <c r="H41" s="266"/>
      <c r="I41" s="267"/>
      <c r="J41" s="302"/>
    </row>
    <row r="42" spans="1:10" ht="20.25" customHeight="1">
      <c r="A42" s="306"/>
      <c r="B42" s="311"/>
      <c r="C42" s="312"/>
      <c r="D42" s="314"/>
      <c r="E42" s="139" t="s">
        <v>85</v>
      </c>
      <c r="F42" s="317" t="s">
        <v>86</v>
      </c>
      <c r="G42" s="318"/>
      <c r="H42" s="266"/>
      <c r="I42" s="267"/>
      <c r="J42" s="302"/>
    </row>
    <row r="43" spans="1:10" ht="20.25" customHeight="1">
      <c r="A43" s="304">
        <v>3</v>
      </c>
      <c r="B43" s="307" t="s">
        <v>115</v>
      </c>
      <c r="C43" s="308"/>
      <c r="D43" s="287" t="s">
        <v>113</v>
      </c>
      <c r="E43" s="139" t="s">
        <v>82</v>
      </c>
      <c r="F43" s="317">
        <v>0.023</v>
      </c>
      <c r="G43" s="318"/>
      <c r="H43" s="266"/>
      <c r="I43" s="267"/>
      <c r="J43" s="302"/>
    </row>
    <row r="44" spans="1:10" ht="20.25" customHeight="1">
      <c r="A44" s="305"/>
      <c r="B44" s="309"/>
      <c r="C44" s="310"/>
      <c r="D44" s="313"/>
      <c r="E44" s="139" t="s">
        <v>83</v>
      </c>
      <c r="F44" s="317" t="s">
        <v>86</v>
      </c>
      <c r="G44" s="318"/>
      <c r="H44" s="266"/>
      <c r="I44" s="267"/>
      <c r="J44" s="302"/>
    </row>
    <row r="45" spans="1:10" ht="20.25" customHeight="1">
      <c r="A45" s="305"/>
      <c r="B45" s="309"/>
      <c r="C45" s="310"/>
      <c r="D45" s="313"/>
      <c r="E45" s="139" t="s">
        <v>84</v>
      </c>
      <c r="F45" s="317" t="s">
        <v>86</v>
      </c>
      <c r="G45" s="318"/>
      <c r="H45" s="266"/>
      <c r="I45" s="267"/>
      <c r="J45" s="302"/>
    </row>
    <row r="46" spans="1:10" ht="20.25" customHeight="1">
      <c r="A46" s="306"/>
      <c r="B46" s="311"/>
      <c r="C46" s="312"/>
      <c r="D46" s="314"/>
      <c r="E46" s="139" t="s">
        <v>85</v>
      </c>
      <c r="F46" s="317" t="s">
        <v>86</v>
      </c>
      <c r="G46" s="318"/>
      <c r="H46" s="266"/>
      <c r="I46" s="267"/>
      <c r="J46" s="302"/>
    </row>
    <row r="47" spans="1:10" ht="42" customHeight="1" thickBot="1">
      <c r="A47" s="145">
        <v>4</v>
      </c>
      <c r="B47" s="344" t="s">
        <v>89</v>
      </c>
      <c r="C47" s="395"/>
      <c r="D47" s="134" t="s">
        <v>113</v>
      </c>
      <c r="E47" s="162"/>
      <c r="F47" s="396">
        <v>0.016</v>
      </c>
      <c r="G47" s="397"/>
      <c r="H47" s="268"/>
      <c r="I47" s="269"/>
      <c r="J47" s="303"/>
    </row>
    <row r="48" spans="1:10" ht="31.5" customHeight="1">
      <c r="A48" s="393" t="s">
        <v>163</v>
      </c>
      <c r="B48" s="394"/>
      <c r="C48" s="394"/>
      <c r="D48" s="394"/>
      <c r="E48" s="394"/>
      <c r="F48" s="394"/>
      <c r="G48" s="394"/>
      <c r="H48" s="394"/>
      <c r="I48" s="394"/>
      <c r="J48" s="45" t="s">
        <v>306</v>
      </c>
    </row>
    <row r="49" spans="1:10" ht="37.5" customHeight="1">
      <c r="A49" s="152" t="s">
        <v>0</v>
      </c>
      <c r="B49" s="400" t="s">
        <v>77</v>
      </c>
      <c r="C49" s="421"/>
      <c r="D49" s="401"/>
      <c r="E49" s="142" t="s">
        <v>35</v>
      </c>
      <c r="F49" s="142" t="s">
        <v>165</v>
      </c>
      <c r="G49" s="400" t="s">
        <v>175</v>
      </c>
      <c r="H49" s="421"/>
      <c r="I49" s="401"/>
      <c r="J49" s="513" t="s">
        <v>406</v>
      </c>
    </row>
    <row r="50" spans="1:10" ht="42.75" customHeight="1">
      <c r="A50" s="137">
        <v>1</v>
      </c>
      <c r="B50" s="321" t="s">
        <v>167</v>
      </c>
      <c r="C50" s="322"/>
      <c r="D50" s="323"/>
      <c r="E50" s="161" t="s">
        <v>177</v>
      </c>
      <c r="F50" s="161">
        <v>1.86</v>
      </c>
      <c r="G50" s="505" t="s">
        <v>137</v>
      </c>
      <c r="H50" s="506"/>
      <c r="I50" s="507"/>
      <c r="J50" s="514"/>
    </row>
    <row r="51" spans="1:10" ht="42.75" customHeight="1">
      <c r="A51" s="3" t="s">
        <v>191</v>
      </c>
      <c r="B51" s="321" t="s">
        <v>192</v>
      </c>
      <c r="C51" s="322"/>
      <c r="D51" s="323"/>
      <c r="E51" s="161" t="s">
        <v>166</v>
      </c>
      <c r="F51" s="133">
        <v>2.52</v>
      </c>
      <c r="G51" s="464"/>
      <c r="H51" s="508"/>
      <c r="I51" s="465"/>
      <c r="J51" s="514"/>
    </row>
    <row r="52" spans="1:10" ht="42" customHeight="1">
      <c r="A52" s="3">
        <v>9</v>
      </c>
      <c r="B52" s="321" t="s">
        <v>172</v>
      </c>
      <c r="C52" s="322"/>
      <c r="D52" s="323"/>
      <c r="E52" s="161" t="s">
        <v>166</v>
      </c>
      <c r="F52" s="133">
        <v>0.72</v>
      </c>
      <c r="G52" s="464"/>
      <c r="H52" s="508"/>
      <c r="I52" s="465"/>
      <c r="J52" s="514"/>
    </row>
    <row r="53" spans="1:10" ht="39" customHeight="1">
      <c r="A53" s="135">
        <v>10</v>
      </c>
      <c r="B53" s="307" t="s">
        <v>173</v>
      </c>
      <c r="C53" s="502"/>
      <c r="D53" s="308"/>
      <c r="E53" s="133" t="s">
        <v>166</v>
      </c>
      <c r="F53" s="133">
        <v>2.45</v>
      </c>
      <c r="G53" s="464"/>
      <c r="H53" s="508"/>
      <c r="I53" s="465"/>
      <c r="J53" s="514"/>
    </row>
    <row r="54" spans="1:10" ht="42" customHeight="1">
      <c r="A54" s="3">
        <v>19</v>
      </c>
      <c r="B54" s="321" t="s">
        <v>238</v>
      </c>
      <c r="C54" s="322"/>
      <c r="D54" s="323"/>
      <c r="E54" s="161" t="s">
        <v>166</v>
      </c>
      <c r="F54" s="161">
        <v>1.67</v>
      </c>
      <c r="G54" s="464"/>
      <c r="H54" s="508"/>
      <c r="I54" s="465"/>
      <c r="J54" s="514"/>
    </row>
    <row r="55" spans="1:10" ht="42" customHeight="1">
      <c r="A55" s="135">
        <v>20</v>
      </c>
      <c r="B55" s="321" t="s">
        <v>239</v>
      </c>
      <c r="C55" s="322"/>
      <c r="D55" s="323"/>
      <c r="E55" s="161" t="s">
        <v>166</v>
      </c>
      <c r="F55" s="133">
        <v>1.64</v>
      </c>
      <c r="G55" s="464"/>
      <c r="H55" s="508"/>
      <c r="I55" s="465"/>
      <c r="J55" s="514"/>
    </row>
    <row r="56" spans="1:10" ht="42" customHeight="1">
      <c r="A56" s="135">
        <v>21</v>
      </c>
      <c r="B56" s="309" t="s">
        <v>240</v>
      </c>
      <c r="C56" s="424"/>
      <c r="D56" s="310"/>
      <c r="E56" s="138" t="s">
        <v>166</v>
      </c>
      <c r="F56" s="133">
        <v>1.71</v>
      </c>
      <c r="G56" s="464"/>
      <c r="H56" s="508"/>
      <c r="I56" s="465"/>
      <c r="J56" s="514"/>
    </row>
    <row r="57" spans="1:10" ht="42" customHeight="1">
      <c r="A57" s="3">
        <v>22</v>
      </c>
      <c r="B57" s="321" t="s">
        <v>241</v>
      </c>
      <c r="C57" s="322"/>
      <c r="D57" s="323"/>
      <c r="E57" s="161" t="s">
        <v>166</v>
      </c>
      <c r="F57" s="161">
        <v>1.77</v>
      </c>
      <c r="G57" s="509"/>
      <c r="H57" s="510"/>
      <c r="I57" s="511"/>
      <c r="J57" s="515"/>
    </row>
    <row r="58" spans="1:10" ht="55.5" customHeight="1">
      <c r="A58" s="3">
        <v>23</v>
      </c>
      <c r="B58" s="321" t="s">
        <v>242</v>
      </c>
      <c r="C58" s="322"/>
      <c r="D58" s="323"/>
      <c r="E58" s="161" t="s">
        <v>166</v>
      </c>
      <c r="F58" s="161">
        <v>1.85</v>
      </c>
      <c r="G58" s="505" t="s">
        <v>137</v>
      </c>
      <c r="H58" s="506"/>
      <c r="I58" s="507"/>
      <c r="J58" s="279" t="s">
        <v>407</v>
      </c>
    </row>
    <row r="59" spans="1:10" ht="52.5" customHeight="1">
      <c r="A59" s="135">
        <v>24</v>
      </c>
      <c r="B59" s="321" t="s">
        <v>243</v>
      </c>
      <c r="C59" s="322"/>
      <c r="D59" s="323"/>
      <c r="E59" s="161" t="s">
        <v>166</v>
      </c>
      <c r="F59" s="133">
        <v>2.43</v>
      </c>
      <c r="G59" s="464"/>
      <c r="H59" s="508"/>
      <c r="I59" s="465"/>
      <c r="J59" s="280"/>
    </row>
    <row r="60" spans="1:10" ht="45" customHeight="1">
      <c r="A60" s="3">
        <v>25</v>
      </c>
      <c r="B60" s="309" t="s">
        <v>244</v>
      </c>
      <c r="C60" s="424"/>
      <c r="D60" s="310"/>
      <c r="E60" s="138" t="s">
        <v>166</v>
      </c>
      <c r="F60" s="161">
        <v>2.45</v>
      </c>
      <c r="G60" s="464"/>
      <c r="H60" s="508"/>
      <c r="I60" s="465"/>
      <c r="J60" s="280"/>
    </row>
    <row r="61" spans="1:10" ht="56.25" customHeight="1" thickBot="1">
      <c r="A61" s="77">
        <v>26</v>
      </c>
      <c r="B61" s="344" t="s">
        <v>245</v>
      </c>
      <c r="C61" s="345"/>
      <c r="D61" s="395"/>
      <c r="E61" s="162" t="s">
        <v>166</v>
      </c>
      <c r="F61" s="78">
        <v>2.5</v>
      </c>
      <c r="G61" s="466"/>
      <c r="H61" s="516"/>
      <c r="I61" s="467"/>
      <c r="J61" s="281"/>
    </row>
    <row r="62" spans="1:10" ht="30.75" customHeight="1">
      <c r="A62" s="393" t="s">
        <v>155</v>
      </c>
      <c r="B62" s="394"/>
      <c r="C62" s="394"/>
      <c r="D62" s="394"/>
      <c r="E62" s="394"/>
      <c r="F62" s="394"/>
      <c r="G62" s="394"/>
      <c r="H62" s="394"/>
      <c r="I62" s="394"/>
      <c r="J62" s="1" t="s">
        <v>277</v>
      </c>
    </row>
    <row r="63" spans="1:10" ht="28.5" customHeight="1">
      <c r="A63" s="449" t="s">
        <v>0</v>
      </c>
      <c r="B63" s="452" t="s">
        <v>250</v>
      </c>
      <c r="C63" s="452"/>
      <c r="D63" s="452"/>
      <c r="E63" s="452"/>
      <c r="F63" s="453"/>
      <c r="G63" s="287" t="s">
        <v>249</v>
      </c>
      <c r="H63" s="317" t="s">
        <v>337</v>
      </c>
      <c r="I63" s="318"/>
      <c r="J63" s="512" t="s">
        <v>307</v>
      </c>
    </row>
    <row r="64" spans="1:10" ht="16.5" customHeight="1">
      <c r="A64" s="450"/>
      <c r="B64" s="454"/>
      <c r="C64" s="454"/>
      <c r="D64" s="454"/>
      <c r="E64" s="454"/>
      <c r="F64" s="455"/>
      <c r="G64" s="313"/>
      <c r="H64" s="442" t="s">
        <v>246</v>
      </c>
      <c r="I64" s="443"/>
      <c r="J64" s="302"/>
    </row>
    <row r="65" spans="1:10" ht="36" customHeight="1">
      <c r="A65" s="451"/>
      <c r="B65" s="456"/>
      <c r="C65" s="456"/>
      <c r="D65" s="456"/>
      <c r="E65" s="456"/>
      <c r="F65" s="457"/>
      <c r="G65" s="314"/>
      <c r="H65" s="161" t="s">
        <v>247</v>
      </c>
      <c r="I65" s="112" t="s">
        <v>248</v>
      </c>
      <c r="J65" s="302"/>
    </row>
    <row r="66" spans="1:10" ht="21" customHeight="1">
      <c r="A66" s="158">
        <v>1</v>
      </c>
      <c r="B66" s="445" t="s">
        <v>251</v>
      </c>
      <c r="C66" s="446"/>
      <c r="D66" s="446"/>
      <c r="E66" s="446"/>
      <c r="F66" s="446"/>
      <c r="G66" s="446"/>
      <c r="H66" s="446"/>
      <c r="I66" s="447"/>
      <c r="J66" s="302"/>
    </row>
    <row r="67" spans="1:10" ht="18.75" customHeight="1">
      <c r="A67" s="304" t="s">
        <v>281</v>
      </c>
      <c r="B67" s="292" t="s">
        <v>280</v>
      </c>
      <c r="C67" s="293"/>
      <c r="D67" s="293"/>
      <c r="E67" s="293"/>
      <c r="F67" s="293"/>
      <c r="G67" s="113" t="s">
        <v>255</v>
      </c>
      <c r="H67" s="161">
        <v>6.86</v>
      </c>
      <c r="I67" s="157"/>
      <c r="J67" s="302"/>
    </row>
    <row r="68" spans="1:10" ht="18.75" customHeight="1">
      <c r="A68" s="306"/>
      <c r="B68" s="295"/>
      <c r="C68" s="296"/>
      <c r="D68" s="296"/>
      <c r="E68" s="296"/>
      <c r="F68" s="296"/>
      <c r="G68" s="117" t="s">
        <v>256</v>
      </c>
      <c r="H68" s="161">
        <v>6.66</v>
      </c>
      <c r="I68" s="157"/>
      <c r="J68" s="302"/>
    </row>
    <row r="69" spans="1:10" ht="21" customHeight="1">
      <c r="A69" s="3">
        <v>2</v>
      </c>
      <c r="B69" s="428" t="s">
        <v>257</v>
      </c>
      <c r="C69" s="429"/>
      <c r="D69" s="429"/>
      <c r="E69" s="429"/>
      <c r="F69" s="429"/>
      <c r="G69" s="429"/>
      <c r="H69" s="429"/>
      <c r="I69" s="430"/>
      <c r="J69" s="302"/>
    </row>
    <row r="70" spans="1:10" ht="18.75" customHeight="1">
      <c r="A70" s="304" t="s">
        <v>282</v>
      </c>
      <c r="B70" s="292" t="s">
        <v>280</v>
      </c>
      <c r="C70" s="293"/>
      <c r="D70" s="293"/>
      <c r="E70" s="293"/>
      <c r="F70" s="293"/>
      <c r="G70" s="113" t="s">
        <v>255</v>
      </c>
      <c r="H70" s="161">
        <v>6.66</v>
      </c>
      <c r="I70" s="67"/>
      <c r="J70" s="302"/>
    </row>
    <row r="71" spans="1:10" ht="20.25" customHeight="1">
      <c r="A71" s="306"/>
      <c r="B71" s="295"/>
      <c r="C71" s="296"/>
      <c r="D71" s="296"/>
      <c r="E71" s="296"/>
      <c r="F71" s="296"/>
      <c r="G71" s="117" t="s">
        <v>256</v>
      </c>
      <c r="H71" s="79">
        <v>6.46</v>
      </c>
      <c r="I71" s="68"/>
      <c r="J71" s="302"/>
    </row>
    <row r="72" spans="1:10" ht="20.25" customHeight="1">
      <c r="A72" s="2" t="s">
        <v>19</v>
      </c>
      <c r="B72" s="428" t="s">
        <v>265</v>
      </c>
      <c r="C72" s="429"/>
      <c r="D72" s="429"/>
      <c r="E72" s="429"/>
      <c r="F72" s="429"/>
      <c r="G72" s="429"/>
      <c r="H72" s="429"/>
      <c r="I72" s="430"/>
      <c r="J72" s="302"/>
    </row>
    <row r="73" spans="1:10" ht="19.5" customHeight="1">
      <c r="A73" s="304" t="s">
        <v>283</v>
      </c>
      <c r="B73" s="292" t="s">
        <v>280</v>
      </c>
      <c r="C73" s="293"/>
      <c r="D73" s="293"/>
      <c r="E73" s="293"/>
      <c r="F73" s="293"/>
      <c r="G73" s="113" t="s">
        <v>255</v>
      </c>
      <c r="H73" s="79">
        <v>6.46</v>
      </c>
      <c r="I73" s="80">
        <v>6.05</v>
      </c>
      <c r="J73" s="302"/>
    </row>
    <row r="74" spans="1:10" ht="19.5" customHeight="1">
      <c r="A74" s="306"/>
      <c r="B74" s="295"/>
      <c r="C74" s="296"/>
      <c r="D74" s="296"/>
      <c r="E74" s="296"/>
      <c r="F74" s="296"/>
      <c r="G74" s="117" t="s">
        <v>256</v>
      </c>
      <c r="H74" s="79">
        <v>6.25</v>
      </c>
      <c r="I74" s="80">
        <v>5.45</v>
      </c>
      <c r="J74" s="302"/>
    </row>
    <row r="75" spans="1:10" ht="20.25" customHeight="1">
      <c r="A75" s="2" t="s">
        <v>24</v>
      </c>
      <c r="B75" s="428" t="s">
        <v>266</v>
      </c>
      <c r="C75" s="429"/>
      <c r="D75" s="429"/>
      <c r="E75" s="429"/>
      <c r="F75" s="429"/>
      <c r="G75" s="429"/>
      <c r="H75" s="429"/>
      <c r="I75" s="430"/>
      <c r="J75" s="302"/>
    </row>
    <row r="76" spans="1:10" ht="19.5" customHeight="1">
      <c r="A76" s="304" t="s">
        <v>284</v>
      </c>
      <c r="B76" s="292" t="s">
        <v>280</v>
      </c>
      <c r="C76" s="293"/>
      <c r="D76" s="293"/>
      <c r="E76" s="293"/>
      <c r="F76" s="293"/>
      <c r="G76" s="113" t="s">
        <v>255</v>
      </c>
      <c r="H76" s="79">
        <v>6.25</v>
      </c>
      <c r="I76" s="81">
        <v>5.85</v>
      </c>
      <c r="J76" s="302"/>
    </row>
    <row r="77" spans="1:10" ht="19.5" customHeight="1">
      <c r="A77" s="306"/>
      <c r="B77" s="295"/>
      <c r="C77" s="296"/>
      <c r="D77" s="296"/>
      <c r="E77" s="296"/>
      <c r="F77" s="296"/>
      <c r="G77" s="117" t="s">
        <v>256</v>
      </c>
      <c r="H77" s="79">
        <v>6.05</v>
      </c>
      <c r="I77" s="81">
        <v>5.25</v>
      </c>
      <c r="J77" s="302"/>
    </row>
    <row r="78" spans="1:10" ht="21" customHeight="1">
      <c r="A78" s="2" t="s">
        <v>20</v>
      </c>
      <c r="B78" s="428" t="s">
        <v>267</v>
      </c>
      <c r="C78" s="429"/>
      <c r="D78" s="429"/>
      <c r="E78" s="429"/>
      <c r="F78" s="429"/>
      <c r="G78" s="429"/>
      <c r="H78" s="429"/>
      <c r="I78" s="430"/>
      <c r="J78" s="302"/>
    </row>
    <row r="79" spans="1:10" ht="18.75" customHeight="1">
      <c r="A79" s="304" t="s">
        <v>285</v>
      </c>
      <c r="B79" s="292" t="s">
        <v>280</v>
      </c>
      <c r="C79" s="293"/>
      <c r="D79" s="293"/>
      <c r="E79" s="293"/>
      <c r="F79" s="293"/>
      <c r="G79" s="113" t="s">
        <v>255</v>
      </c>
      <c r="H79" s="79">
        <v>6.05</v>
      </c>
      <c r="I79" s="81">
        <v>5.65</v>
      </c>
      <c r="J79" s="302"/>
    </row>
    <row r="80" spans="1:10" ht="19.5" customHeight="1">
      <c r="A80" s="306"/>
      <c r="B80" s="295"/>
      <c r="C80" s="296"/>
      <c r="D80" s="296"/>
      <c r="E80" s="296"/>
      <c r="F80" s="296"/>
      <c r="G80" s="117" t="s">
        <v>256</v>
      </c>
      <c r="H80" s="79">
        <v>5.85</v>
      </c>
      <c r="I80" s="81">
        <v>5.04</v>
      </c>
      <c r="J80" s="302"/>
    </row>
    <row r="81" spans="1:10" ht="21" customHeight="1">
      <c r="A81" s="2" t="s">
        <v>95</v>
      </c>
      <c r="B81" s="428" t="s">
        <v>270</v>
      </c>
      <c r="C81" s="429"/>
      <c r="D81" s="429"/>
      <c r="E81" s="429"/>
      <c r="F81" s="429"/>
      <c r="G81" s="429"/>
      <c r="H81" s="429"/>
      <c r="I81" s="430"/>
      <c r="J81" s="302"/>
    </row>
    <row r="82" spans="1:10" ht="19.5" customHeight="1">
      <c r="A82" s="304" t="s">
        <v>286</v>
      </c>
      <c r="B82" s="292" t="s">
        <v>280</v>
      </c>
      <c r="C82" s="293"/>
      <c r="D82" s="293"/>
      <c r="E82" s="293"/>
      <c r="F82" s="293"/>
      <c r="G82" s="113" t="s">
        <v>255</v>
      </c>
      <c r="H82" s="79">
        <v>5.85</v>
      </c>
      <c r="I82" s="81">
        <v>5.45</v>
      </c>
      <c r="J82" s="302"/>
    </row>
    <row r="83" spans="1:10" ht="18.75" customHeight="1" thickBot="1">
      <c r="A83" s="353"/>
      <c r="B83" s="470"/>
      <c r="C83" s="471"/>
      <c r="D83" s="471"/>
      <c r="E83" s="471"/>
      <c r="F83" s="471"/>
      <c r="G83" s="118" t="s">
        <v>256</v>
      </c>
      <c r="H83" s="162">
        <v>5.65</v>
      </c>
      <c r="I83" s="148">
        <v>4.84</v>
      </c>
      <c r="J83" s="303"/>
    </row>
    <row r="84" spans="1:10" ht="18.75" customHeight="1">
      <c r="A84" s="106"/>
      <c r="B84" s="119"/>
      <c r="C84" s="119"/>
      <c r="D84" s="119"/>
      <c r="E84" s="119"/>
      <c r="F84" s="119"/>
      <c r="G84" s="114"/>
      <c r="H84" s="106"/>
      <c r="I84" s="106"/>
      <c r="J84" s="101"/>
    </row>
    <row r="85" spans="1:10" ht="18.75" customHeight="1">
      <c r="A85" s="106"/>
      <c r="B85" s="119"/>
      <c r="C85" s="119"/>
      <c r="D85" s="119"/>
      <c r="E85" s="119"/>
      <c r="F85" s="119"/>
      <c r="G85" s="114"/>
      <c r="H85" s="106"/>
      <c r="I85" s="106"/>
      <c r="J85" s="101"/>
    </row>
    <row r="86" spans="1:10" ht="18.75" customHeight="1" thickBot="1">
      <c r="A86" s="106"/>
      <c r="B86" s="119"/>
      <c r="C86" s="119"/>
      <c r="D86" s="119"/>
      <c r="E86" s="119"/>
      <c r="F86" s="119"/>
      <c r="G86" s="114"/>
      <c r="H86" s="106"/>
      <c r="I86" s="106"/>
      <c r="J86" s="101"/>
    </row>
    <row r="87" spans="1:10" ht="24" customHeight="1">
      <c r="A87" s="341" t="s">
        <v>39</v>
      </c>
      <c r="B87" s="342"/>
      <c r="C87" s="342"/>
      <c r="D87" s="342"/>
      <c r="E87" s="342"/>
      <c r="F87" s="342"/>
      <c r="G87" s="342"/>
      <c r="H87" s="342"/>
      <c r="I87" s="343"/>
      <c r="J87" s="1">
        <v>44197</v>
      </c>
    </row>
    <row r="88" spans="1:12" s="46" customFormat="1" ht="40.5" customHeight="1">
      <c r="A88" s="3">
        <v>1</v>
      </c>
      <c r="B88" s="321" t="s">
        <v>341</v>
      </c>
      <c r="C88" s="322"/>
      <c r="D88" s="322"/>
      <c r="E88" s="322"/>
      <c r="F88" s="322"/>
      <c r="G88" s="322"/>
      <c r="H88" s="272">
        <v>7.87</v>
      </c>
      <c r="I88" s="425"/>
      <c r="J88" s="498" t="s">
        <v>384</v>
      </c>
      <c r="K88" s="42"/>
      <c r="L88" s="42"/>
    </row>
    <row r="89" spans="1:12" s="46" customFormat="1" ht="36.75" customHeight="1">
      <c r="A89" s="3">
        <v>2</v>
      </c>
      <c r="B89" s="321" t="s">
        <v>342</v>
      </c>
      <c r="C89" s="322"/>
      <c r="D89" s="322"/>
      <c r="E89" s="322"/>
      <c r="F89" s="322"/>
      <c r="G89" s="322"/>
      <c r="H89" s="272">
        <v>7.32</v>
      </c>
      <c r="I89" s="425"/>
      <c r="J89" s="498"/>
      <c r="K89" s="42"/>
      <c r="L89" s="42"/>
    </row>
    <row r="90" spans="1:12" s="46" customFormat="1" ht="27.75" customHeight="1">
      <c r="A90" s="3">
        <v>3</v>
      </c>
      <c r="B90" s="321" t="s">
        <v>343</v>
      </c>
      <c r="C90" s="322"/>
      <c r="D90" s="322"/>
      <c r="E90" s="322"/>
      <c r="F90" s="322"/>
      <c r="G90" s="322"/>
      <c r="H90" s="272">
        <v>5.85</v>
      </c>
      <c r="I90" s="425"/>
      <c r="J90" s="498"/>
      <c r="K90" s="42"/>
      <c r="L90" s="42"/>
    </row>
    <row r="91" spans="1:12" s="46" customFormat="1" ht="26.25" customHeight="1">
      <c r="A91" s="3">
        <v>4</v>
      </c>
      <c r="B91" s="321" t="s">
        <v>344</v>
      </c>
      <c r="C91" s="322"/>
      <c r="D91" s="322"/>
      <c r="E91" s="322"/>
      <c r="F91" s="322"/>
      <c r="G91" s="322"/>
      <c r="H91" s="500">
        <v>5.3</v>
      </c>
      <c r="I91" s="501"/>
      <c r="J91" s="498"/>
      <c r="K91" s="42"/>
      <c r="L91" s="42"/>
    </row>
    <row r="92" spans="1:12" s="46" customFormat="1" ht="37.5" customHeight="1">
      <c r="A92" s="3">
        <v>5</v>
      </c>
      <c r="B92" s="321" t="s">
        <v>339</v>
      </c>
      <c r="C92" s="322"/>
      <c r="D92" s="322"/>
      <c r="E92" s="322"/>
      <c r="F92" s="322"/>
      <c r="G92" s="322"/>
      <c r="H92" s="272">
        <v>4.95</v>
      </c>
      <c r="I92" s="425"/>
      <c r="J92" s="498"/>
      <c r="K92" s="42"/>
      <c r="L92" s="42"/>
    </row>
    <row r="93" spans="1:12" s="46" customFormat="1" ht="32.25" customHeight="1" thickBot="1">
      <c r="A93" s="6">
        <v>6</v>
      </c>
      <c r="B93" s="344" t="s">
        <v>40</v>
      </c>
      <c r="C93" s="345"/>
      <c r="D93" s="345"/>
      <c r="E93" s="345"/>
      <c r="F93" s="345"/>
      <c r="G93" s="345"/>
      <c r="H93" s="422">
        <v>3.41</v>
      </c>
      <c r="I93" s="423"/>
      <c r="J93" s="499"/>
      <c r="K93" s="42"/>
      <c r="L93" s="42"/>
    </row>
    <row r="94" spans="1:6" ht="6.75" customHeight="1">
      <c r="A94" s="234"/>
      <c r="B94" s="197"/>
      <c r="C94" s="198"/>
      <c r="D94" s="198"/>
      <c r="E94" s="198"/>
      <c r="F94" s="234"/>
    </row>
    <row r="95" spans="1:10" ht="14.25" customHeight="1">
      <c r="A95" s="441" t="s">
        <v>32</v>
      </c>
      <c r="B95" s="441"/>
      <c r="C95" s="441"/>
      <c r="D95" s="441"/>
      <c r="E95" s="441"/>
      <c r="F95" s="441"/>
      <c r="G95" s="441"/>
      <c r="H95" s="441"/>
      <c r="I95" s="441"/>
      <c r="J95" s="441"/>
    </row>
    <row r="96" ht="6.75" customHeight="1" thickBot="1"/>
    <row r="97" spans="1:10" ht="69.75" customHeight="1" thickBot="1">
      <c r="A97" s="7" t="s">
        <v>0</v>
      </c>
      <c r="B97" s="216" t="s">
        <v>28</v>
      </c>
      <c r="C97" s="216" t="s">
        <v>35</v>
      </c>
      <c r="D97" s="215" t="s">
        <v>1</v>
      </c>
      <c r="E97" s="385" t="s">
        <v>49</v>
      </c>
      <c r="F97" s="385"/>
      <c r="G97" s="216" t="s">
        <v>116</v>
      </c>
      <c r="H97" s="216" t="s">
        <v>182</v>
      </c>
      <c r="I97" s="206" t="s">
        <v>26</v>
      </c>
      <c r="J97" s="47" t="s">
        <v>27</v>
      </c>
    </row>
    <row r="98" spans="1:11" ht="54.75" customHeight="1" thickBot="1">
      <c r="A98" s="350" t="s">
        <v>435</v>
      </c>
      <c r="B98" s="351"/>
      <c r="C98" s="351"/>
      <c r="D98" s="351"/>
      <c r="E98" s="351"/>
      <c r="F98" s="351"/>
      <c r="G98" s="351"/>
      <c r="H98" s="351"/>
      <c r="I98" s="351"/>
      <c r="J98" s="352"/>
      <c r="K98" s="52"/>
    </row>
    <row r="99" spans="1:10" ht="21" customHeight="1">
      <c r="A99" s="328" t="s">
        <v>392</v>
      </c>
      <c r="B99" s="329"/>
      <c r="C99" s="329"/>
      <c r="D99" s="330"/>
      <c r="E99" s="336" t="s">
        <v>363</v>
      </c>
      <c r="F99" s="491" t="s">
        <v>379</v>
      </c>
      <c r="G99" s="299" t="s">
        <v>5</v>
      </c>
      <c r="H99" s="276" t="s">
        <v>117</v>
      </c>
      <c r="I99" s="236" t="s">
        <v>389</v>
      </c>
      <c r="J99" s="1" t="s">
        <v>347</v>
      </c>
    </row>
    <row r="100" spans="1:10" ht="49.5" customHeight="1">
      <c r="A100" s="54">
        <v>1</v>
      </c>
      <c r="B100" s="289" t="s">
        <v>348</v>
      </c>
      <c r="C100" s="290"/>
      <c r="D100" s="291"/>
      <c r="E100" s="337"/>
      <c r="F100" s="492"/>
      <c r="G100" s="300"/>
      <c r="H100" s="277"/>
      <c r="I100" s="371" t="s">
        <v>408</v>
      </c>
      <c r="J100" s="279" t="s">
        <v>437</v>
      </c>
    </row>
    <row r="101" spans="1:10" ht="18.75" customHeight="1">
      <c r="A101" s="126" t="s">
        <v>252</v>
      </c>
      <c r="B101" s="289" t="s">
        <v>355</v>
      </c>
      <c r="C101" s="290"/>
      <c r="D101" s="125"/>
      <c r="E101" s="338"/>
      <c r="F101" s="492"/>
      <c r="G101" s="301"/>
      <c r="H101" s="277"/>
      <c r="I101" s="372"/>
      <c r="J101" s="280"/>
    </row>
    <row r="102" spans="1:10" ht="18.75" customHeight="1">
      <c r="A102" s="192" t="s">
        <v>364</v>
      </c>
      <c r="B102" s="13" t="s">
        <v>349</v>
      </c>
      <c r="C102" s="273" t="s">
        <v>6</v>
      </c>
      <c r="D102" s="387">
        <v>1174.08</v>
      </c>
      <c r="E102" s="13">
        <v>0.034444</v>
      </c>
      <c r="F102" s="492"/>
      <c r="G102" s="127">
        <f>E102*D102</f>
        <v>40.44001152</v>
      </c>
      <c r="H102" s="277"/>
      <c r="I102" s="372"/>
      <c r="J102" s="280"/>
    </row>
    <row r="103" spans="1:10" ht="18.75" customHeight="1">
      <c r="A103" s="2" t="s">
        <v>365</v>
      </c>
      <c r="B103" s="13" t="s">
        <v>350</v>
      </c>
      <c r="C103" s="267"/>
      <c r="D103" s="388"/>
      <c r="E103" s="13">
        <v>0.034444</v>
      </c>
      <c r="F103" s="492"/>
      <c r="G103" s="127">
        <f>E103*D102</f>
        <v>40.44001152</v>
      </c>
      <c r="H103" s="277"/>
      <c r="I103" s="372"/>
      <c r="J103" s="280"/>
    </row>
    <row r="104" spans="1:10" ht="18.75" customHeight="1">
      <c r="A104" s="2" t="s">
        <v>366</v>
      </c>
      <c r="B104" s="13" t="s">
        <v>351</v>
      </c>
      <c r="C104" s="267"/>
      <c r="D104" s="388"/>
      <c r="E104" s="13">
        <v>0.034444</v>
      </c>
      <c r="F104" s="492"/>
      <c r="G104" s="127">
        <f>E104*D102</f>
        <v>40.44001152</v>
      </c>
      <c r="H104" s="277"/>
      <c r="I104" s="372"/>
      <c r="J104" s="280"/>
    </row>
    <row r="105" spans="1:10" ht="18.75" customHeight="1">
      <c r="A105" s="2" t="s">
        <v>367</v>
      </c>
      <c r="B105" s="13" t="s">
        <v>352</v>
      </c>
      <c r="C105" s="267"/>
      <c r="D105" s="388"/>
      <c r="E105" s="13">
        <v>0.034444</v>
      </c>
      <c r="F105" s="492"/>
      <c r="G105" s="127">
        <f>E105*D102</f>
        <v>40.44001152</v>
      </c>
      <c r="H105" s="277"/>
      <c r="I105" s="372"/>
      <c r="J105" s="280"/>
    </row>
    <row r="106" spans="1:10" ht="18.75" customHeight="1">
      <c r="A106" s="2" t="s">
        <v>368</v>
      </c>
      <c r="B106" s="13" t="s">
        <v>353</v>
      </c>
      <c r="C106" s="267"/>
      <c r="D106" s="388"/>
      <c r="E106" s="13">
        <v>0.0271</v>
      </c>
      <c r="F106" s="492"/>
      <c r="G106" s="127">
        <f>E106*D102</f>
        <v>31.817567999999998</v>
      </c>
      <c r="H106" s="277"/>
      <c r="I106" s="372"/>
      <c r="J106" s="280"/>
    </row>
    <row r="107" spans="1:10" ht="18.75" customHeight="1">
      <c r="A107" s="126" t="s">
        <v>253</v>
      </c>
      <c r="B107" s="224" t="s">
        <v>354</v>
      </c>
      <c r="C107" s="267"/>
      <c r="D107" s="388"/>
      <c r="E107" s="13"/>
      <c r="F107" s="492"/>
      <c r="G107" s="127"/>
      <c r="H107" s="277"/>
      <c r="I107" s="372"/>
      <c r="J107" s="280"/>
    </row>
    <row r="108" spans="1:10" ht="18" customHeight="1">
      <c r="A108" s="2" t="s">
        <v>369</v>
      </c>
      <c r="B108" s="13" t="s">
        <v>349</v>
      </c>
      <c r="C108" s="267"/>
      <c r="D108" s="388"/>
      <c r="E108" s="237">
        <v>0.02</v>
      </c>
      <c r="F108" s="492"/>
      <c r="G108" s="127">
        <f>E108*D102</f>
        <v>23.4816</v>
      </c>
      <c r="H108" s="277"/>
      <c r="I108" s="372"/>
      <c r="J108" s="280"/>
    </row>
    <row r="109" spans="1:10" ht="18.75" customHeight="1">
      <c r="A109" s="2" t="s">
        <v>370</v>
      </c>
      <c r="B109" s="13" t="s">
        <v>350</v>
      </c>
      <c r="C109" s="267"/>
      <c r="D109" s="388"/>
      <c r="E109" s="13">
        <v>0.0169</v>
      </c>
      <c r="F109" s="492"/>
      <c r="G109" s="127">
        <f>E109*D102</f>
        <v>19.841951999999996</v>
      </c>
      <c r="H109" s="277"/>
      <c r="I109" s="372"/>
      <c r="J109" s="280"/>
    </row>
    <row r="110" spans="1:10" ht="18.75" customHeight="1">
      <c r="A110" s="2" t="s">
        <v>371</v>
      </c>
      <c r="B110" s="13" t="s">
        <v>359</v>
      </c>
      <c r="C110" s="267"/>
      <c r="D110" s="388"/>
      <c r="E110" s="13">
        <v>0.0184</v>
      </c>
      <c r="F110" s="492"/>
      <c r="G110" s="127">
        <f>E110*D102</f>
        <v>21.603071999999997</v>
      </c>
      <c r="H110" s="277"/>
      <c r="I110" s="372"/>
      <c r="J110" s="280"/>
    </row>
    <row r="111" spans="1:10" ht="18.75" customHeight="1">
      <c r="A111" s="2" t="s">
        <v>372</v>
      </c>
      <c r="B111" s="13" t="s">
        <v>356</v>
      </c>
      <c r="C111" s="267"/>
      <c r="D111" s="388"/>
      <c r="E111" s="13">
        <v>0.0158</v>
      </c>
      <c r="F111" s="492"/>
      <c r="G111" s="127">
        <f>E111*D102</f>
        <v>18.550464</v>
      </c>
      <c r="H111" s="277"/>
      <c r="I111" s="372"/>
      <c r="J111" s="280"/>
    </row>
    <row r="112" spans="1:10" ht="18.75" customHeight="1">
      <c r="A112" s="2" t="s">
        <v>373</v>
      </c>
      <c r="B112" s="13" t="s">
        <v>357</v>
      </c>
      <c r="C112" s="267"/>
      <c r="D112" s="388"/>
      <c r="E112" s="13">
        <v>0.0159</v>
      </c>
      <c r="F112" s="492"/>
      <c r="G112" s="127">
        <f>E112*D102</f>
        <v>18.667872</v>
      </c>
      <c r="H112" s="277"/>
      <c r="I112" s="372"/>
      <c r="J112" s="280"/>
    </row>
    <row r="113" spans="1:10" ht="17.25" customHeight="1">
      <c r="A113" s="2" t="s">
        <v>374</v>
      </c>
      <c r="B113" s="13" t="s">
        <v>358</v>
      </c>
      <c r="C113" s="267"/>
      <c r="D113" s="388"/>
      <c r="E113" s="13">
        <v>0.0151</v>
      </c>
      <c r="F113" s="492"/>
      <c r="G113" s="127">
        <f>E113*D102</f>
        <v>17.728608</v>
      </c>
      <c r="H113" s="277"/>
      <c r="I113" s="372"/>
      <c r="J113" s="280"/>
    </row>
    <row r="114" spans="1:10" ht="18" customHeight="1">
      <c r="A114" s="2" t="s">
        <v>375</v>
      </c>
      <c r="B114" s="13" t="s">
        <v>360</v>
      </c>
      <c r="C114" s="267"/>
      <c r="D114" s="388"/>
      <c r="E114" s="13">
        <v>0.0151</v>
      </c>
      <c r="F114" s="492"/>
      <c r="G114" s="127">
        <f>E114*D102</f>
        <v>17.728608</v>
      </c>
      <c r="H114" s="277"/>
      <c r="I114" s="372"/>
      <c r="J114" s="280"/>
    </row>
    <row r="115" spans="1:10" ht="18" customHeight="1">
      <c r="A115" s="2" t="s">
        <v>376</v>
      </c>
      <c r="B115" s="13" t="s">
        <v>353</v>
      </c>
      <c r="C115" s="267"/>
      <c r="D115" s="388"/>
      <c r="E115" s="13">
        <v>0.0148</v>
      </c>
      <c r="F115" s="492"/>
      <c r="G115" s="127">
        <f>E115*D102</f>
        <v>17.376383999999998</v>
      </c>
      <c r="H115" s="277"/>
      <c r="I115" s="372"/>
      <c r="J115" s="280"/>
    </row>
    <row r="116" spans="1:10" ht="18.75" customHeight="1">
      <c r="A116" s="2" t="s">
        <v>377</v>
      </c>
      <c r="B116" s="13" t="s">
        <v>361</v>
      </c>
      <c r="C116" s="267"/>
      <c r="D116" s="388"/>
      <c r="E116" s="13">
        <v>0.0148</v>
      </c>
      <c r="F116" s="492"/>
      <c r="G116" s="127">
        <f>E116*D102</f>
        <v>17.376383999999998</v>
      </c>
      <c r="H116" s="277"/>
      <c r="I116" s="372"/>
      <c r="J116" s="280"/>
    </row>
    <row r="117" spans="1:10" ht="18.75" customHeight="1" thickBot="1">
      <c r="A117" s="19" t="s">
        <v>378</v>
      </c>
      <c r="B117" s="32" t="s">
        <v>362</v>
      </c>
      <c r="C117" s="269"/>
      <c r="D117" s="185" t="s">
        <v>9</v>
      </c>
      <c r="E117" s="32">
        <v>0.0146</v>
      </c>
      <c r="F117" s="493"/>
      <c r="G117" s="174">
        <f>E117*D102</f>
        <v>17.141568</v>
      </c>
      <c r="H117" s="278"/>
      <c r="I117" s="375"/>
      <c r="J117" s="281"/>
    </row>
    <row r="118" spans="1:11" ht="49.5" customHeight="1">
      <c r="A118" s="391" t="s">
        <v>146</v>
      </c>
      <c r="B118" s="392"/>
      <c r="C118" s="392"/>
      <c r="D118" s="392"/>
      <c r="E118" s="336" t="s">
        <v>363</v>
      </c>
      <c r="F118" s="491" t="s">
        <v>381</v>
      </c>
      <c r="G118" s="299" t="s">
        <v>5</v>
      </c>
      <c r="H118" s="276" t="s">
        <v>117</v>
      </c>
      <c r="I118" s="236" t="s">
        <v>389</v>
      </c>
      <c r="J118" s="1" t="s">
        <v>347</v>
      </c>
      <c r="K118" s="129"/>
    </row>
    <row r="119" spans="1:10" ht="47.25" customHeight="1">
      <c r="A119" s="54">
        <v>1</v>
      </c>
      <c r="B119" s="517" t="s">
        <v>380</v>
      </c>
      <c r="C119" s="517"/>
      <c r="D119" s="517"/>
      <c r="E119" s="337"/>
      <c r="F119" s="492"/>
      <c r="G119" s="300"/>
      <c r="H119" s="277"/>
      <c r="I119" s="494" t="s">
        <v>409</v>
      </c>
      <c r="J119" s="270" t="s">
        <v>391</v>
      </c>
    </row>
    <row r="120" spans="1:10" ht="36.75" customHeight="1">
      <c r="A120" s="126" t="s">
        <v>252</v>
      </c>
      <c r="B120" s="289" t="s">
        <v>355</v>
      </c>
      <c r="C120" s="290"/>
      <c r="D120" s="291"/>
      <c r="E120" s="338"/>
      <c r="F120" s="492"/>
      <c r="G120" s="301"/>
      <c r="H120" s="277"/>
      <c r="I120" s="495"/>
      <c r="J120" s="497"/>
    </row>
    <row r="121" spans="1:10" ht="36.75" customHeight="1">
      <c r="A121" s="192" t="s">
        <v>364</v>
      </c>
      <c r="B121" s="186" t="s">
        <v>349</v>
      </c>
      <c r="C121" s="274" t="s">
        <v>6</v>
      </c>
      <c r="D121" s="187">
        <v>1232.71</v>
      </c>
      <c r="E121" s="204">
        <v>0.034444</v>
      </c>
      <c r="F121" s="492"/>
      <c r="G121" s="127">
        <f>E121*D121</f>
        <v>42.459463240000005</v>
      </c>
      <c r="H121" s="277"/>
      <c r="I121" s="495"/>
      <c r="J121" s="497"/>
    </row>
    <row r="122" spans="1:10" ht="45" customHeight="1" thickBot="1">
      <c r="A122" s="19" t="s">
        <v>365</v>
      </c>
      <c r="B122" s="32" t="s">
        <v>350</v>
      </c>
      <c r="C122" s="362"/>
      <c r="D122" s="235" t="s">
        <v>41</v>
      </c>
      <c r="E122" s="76">
        <v>0.034444</v>
      </c>
      <c r="F122" s="493"/>
      <c r="G122" s="174">
        <f>E122*D121</f>
        <v>42.459463240000005</v>
      </c>
      <c r="H122" s="278"/>
      <c r="I122" s="496"/>
      <c r="J122" s="271"/>
    </row>
    <row r="123" spans="1:10" ht="45" customHeight="1">
      <c r="A123" s="328" t="s">
        <v>410</v>
      </c>
      <c r="B123" s="329"/>
      <c r="C123" s="329"/>
      <c r="D123" s="330"/>
      <c r="E123" s="233" t="s">
        <v>183</v>
      </c>
      <c r="F123" s="11" t="s">
        <v>63</v>
      </c>
      <c r="G123" s="264" t="s">
        <v>214</v>
      </c>
      <c r="H123" s="265"/>
      <c r="I123" s="244" t="s">
        <v>389</v>
      </c>
      <c r="J123" s="12" t="s">
        <v>76</v>
      </c>
    </row>
    <row r="124" spans="1:10" ht="77.25" customHeight="1">
      <c r="A124" s="3">
        <v>1</v>
      </c>
      <c r="B124" s="231" t="s">
        <v>118</v>
      </c>
      <c r="C124" s="272" t="s">
        <v>8</v>
      </c>
      <c r="D124" s="389">
        <f>Ангарск!D139</f>
        <v>88.24164352</v>
      </c>
      <c r="E124" s="204">
        <v>3.17</v>
      </c>
      <c r="F124" s="165">
        <f>E124*D124</f>
        <v>279.72600995839997</v>
      </c>
      <c r="G124" s="266"/>
      <c r="H124" s="267"/>
      <c r="I124" s="371" t="s">
        <v>411</v>
      </c>
      <c r="J124" s="284" t="s">
        <v>308</v>
      </c>
    </row>
    <row r="125" spans="1:10" ht="77.25" customHeight="1">
      <c r="A125" s="2" t="s">
        <v>22</v>
      </c>
      <c r="B125" s="231" t="s">
        <v>119</v>
      </c>
      <c r="C125" s="266"/>
      <c r="D125" s="390"/>
      <c r="E125" s="204">
        <v>3.22</v>
      </c>
      <c r="F125" s="165">
        <f>E125*D124</f>
        <v>284.1380921344</v>
      </c>
      <c r="G125" s="266"/>
      <c r="H125" s="267"/>
      <c r="I125" s="372"/>
      <c r="J125" s="285"/>
    </row>
    <row r="126" spans="1:10" ht="77.25" customHeight="1">
      <c r="A126" s="2" t="s">
        <v>19</v>
      </c>
      <c r="B126" s="193" t="s">
        <v>120</v>
      </c>
      <c r="C126" s="266"/>
      <c r="D126" s="390"/>
      <c r="E126" s="204">
        <v>3.28</v>
      </c>
      <c r="F126" s="165">
        <f>E126*D124</f>
        <v>289.43259074559995</v>
      </c>
      <c r="G126" s="266"/>
      <c r="H126" s="267"/>
      <c r="I126" s="372"/>
      <c r="J126" s="285"/>
    </row>
    <row r="127" spans="1:10" ht="73.5" customHeight="1">
      <c r="A127" s="2" t="s">
        <v>24</v>
      </c>
      <c r="B127" s="193" t="s">
        <v>121</v>
      </c>
      <c r="C127" s="266"/>
      <c r="D127" s="390"/>
      <c r="E127" s="204">
        <v>1.68</v>
      </c>
      <c r="F127" s="165">
        <f>E127*D124</f>
        <v>148.24596111359998</v>
      </c>
      <c r="G127" s="266"/>
      <c r="H127" s="267"/>
      <c r="I127" s="372"/>
      <c r="J127" s="285"/>
    </row>
    <row r="128" spans="1:10" ht="68.25" customHeight="1">
      <c r="A128" s="2" t="s">
        <v>20</v>
      </c>
      <c r="B128" s="231" t="s">
        <v>122</v>
      </c>
      <c r="C128" s="266"/>
      <c r="D128" s="390"/>
      <c r="E128" s="204">
        <v>2.62</v>
      </c>
      <c r="F128" s="165">
        <f>E128*D124</f>
        <v>231.1931060224</v>
      </c>
      <c r="G128" s="266"/>
      <c r="H128" s="267"/>
      <c r="I128" s="372"/>
      <c r="J128" s="285"/>
    </row>
    <row r="129" spans="1:10" ht="75.75" customHeight="1">
      <c r="A129" s="2" t="s">
        <v>212</v>
      </c>
      <c r="B129" s="231" t="s">
        <v>92</v>
      </c>
      <c r="C129" s="282"/>
      <c r="D129" s="218" t="s">
        <v>9</v>
      </c>
      <c r="E129" s="195">
        <v>1.9</v>
      </c>
      <c r="F129" s="166">
        <f>E129*D124</f>
        <v>167.659122688</v>
      </c>
      <c r="G129" s="282"/>
      <c r="H129" s="283"/>
      <c r="I129" s="373"/>
      <c r="J129" s="286"/>
    </row>
    <row r="130" spans="1:10" ht="78.75" customHeight="1">
      <c r="A130" s="2" t="s">
        <v>93</v>
      </c>
      <c r="B130" s="231" t="s">
        <v>123</v>
      </c>
      <c r="C130" s="298" t="s">
        <v>8</v>
      </c>
      <c r="D130" s="217">
        <f>D124</f>
        <v>88.24164352</v>
      </c>
      <c r="E130" s="13">
        <v>1.23</v>
      </c>
      <c r="F130" s="165">
        <f>E130*D124</f>
        <v>108.53722152959999</v>
      </c>
      <c r="G130" s="272" t="s">
        <v>214</v>
      </c>
      <c r="H130" s="273"/>
      <c r="I130" s="486" t="s">
        <v>412</v>
      </c>
      <c r="J130" s="488" t="s">
        <v>382</v>
      </c>
    </row>
    <row r="131" spans="1:10" ht="90.75" customHeight="1" thickBot="1">
      <c r="A131" s="19" t="s">
        <v>94</v>
      </c>
      <c r="B131" s="232" t="s">
        <v>124</v>
      </c>
      <c r="C131" s="362"/>
      <c r="D131" s="221" t="s">
        <v>9</v>
      </c>
      <c r="E131" s="24">
        <v>2.15</v>
      </c>
      <c r="F131" s="167">
        <f>E131*D124</f>
        <v>189.71953356799997</v>
      </c>
      <c r="G131" s="268"/>
      <c r="H131" s="269"/>
      <c r="I131" s="487"/>
      <c r="J131" s="489"/>
    </row>
    <row r="132" spans="1:10" ht="47.25" customHeight="1">
      <c r="A132" s="328" t="s">
        <v>74</v>
      </c>
      <c r="B132" s="329"/>
      <c r="C132" s="329"/>
      <c r="D132" s="330"/>
      <c r="E132" s="233" t="s">
        <v>183</v>
      </c>
      <c r="F132" s="11" t="s">
        <v>63</v>
      </c>
      <c r="G132" s="264" t="s">
        <v>214</v>
      </c>
      <c r="H132" s="265"/>
      <c r="I132" s="238" t="s">
        <v>389</v>
      </c>
      <c r="J132" s="12" t="s">
        <v>76</v>
      </c>
    </row>
    <row r="133" spans="1:10" ht="79.5" customHeight="1">
      <c r="A133" s="211">
        <v>1</v>
      </c>
      <c r="B133" s="212" t="s">
        <v>118</v>
      </c>
      <c r="C133" s="274" t="s">
        <v>8</v>
      </c>
      <c r="D133" s="327">
        <v>16.52</v>
      </c>
      <c r="E133" s="181">
        <v>4.18</v>
      </c>
      <c r="F133" s="165">
        <f>E133*D133</f>
        <v>69.05359999999999</v>
      </c>
      <c r="G133" s="266"/>
      <c r="H133" s="267"/>
      <c r="I133" s="371" t="s">
        <v>413</v>
      </c>
      <c r="J133" s="284" t="s">
        <v>309</v>
      </c>
    </row>
    <row r="134" spans="1:10" ht="79.5" customHeight="1">
      <c r="A134" s="2" t="s">
        <v>22</v>
      </c>
      <c r="B134" s="193" t="s">
        <v>119</v>
      </c>
      <c r="C134" s="274"/>
      <c r="D134" s="327"/>
      <c r="E134" s="195">
        <v>4.32</v>
      </c>
      <c r="F134" s="166">
        <f>E134*D133</f>
        <v>71.3664</v>
      </c>
      <c r="G134" s="266"/>
      <c r="H134" s="267"/>
      <c r="I134" s="372"/>
      <c r="J134" s="285"/>
    </row>
    <row r="135" spans="1:10" ht="76.5" customHeight="1">
      <c r="A135" s="2" t="s">
        <v>19</v>
      </c>
      <c r="B135" s="193" t="s">
        <v>120</v>
      </c>
      <c r="C135" s="274"/>
      <c r="D135" s="327"/>
      <c r="E135" s="204">
        <v>4.27</v>
      </c>
      <c r="F135" s="166">
        <f>E135*D133</f>
        <v>70.54039999999999</v>
      </c>
      <c r="G135" s="266"/>
      <c r="H135" s="267"/>
      <c r="I135" s="372"/>
      <c r="J135" s="285"/>
    </row>
    <row r="136" spans="1:10" ht="63.75">
      <c r="A136" s="2" t="s">
        <v>24</v>
      </c>
      <c r="B136" s="193" t="s">
        <v>121</v>
      </c>
      <c r="C136" s="274"/>
      <c r="D136" s="327"/>
      <c r="E136" s="204">
        <v>2.98</v>
      </c>
      <c r="F136" s="166">
        <f>E136*D133</f>
        <v>49.2296</v>
      </c>
      <c r="G136" s="266"/>
      <c r="H136" s="267"/>
      <c r="I136" s="372"/>
      <c r="J136" s="285"/>
    </row>
    <row r="137" spans="1:10" ht="63.75">
      <c r="A137" s="2" t="s">
        <v>20</v>
      </c>
      <c r="B137" s="193" t="s">
        <v>122</v>
      </c>
      <c r="C137" s="274"/>
      <c r="D137" s="327"/>
      <c r="E137" s="204">
        <v>3.74</v>
      </c>
      <c r="F137" s="166">
        <f>E137*D133</f>
        <v>61.784800000000004</v>
      </c>
      <c r="G137" s="266"/>
      <c r="H137" s="267"/>
      <c r="I137" s="372"/>
      <c r="J137" s="285"/>
    </row>
    <row r="138" spans="1:10" ht="87" customHeight="1">
      <c r="A138" s="2" t="s">
        <v>95</v>
      </c>
      <c r="B138" s="193" t="s">
        <v>125</v>
      </c>
      <c r="C138" s="274"/>
      <c r="D138" s="327"/>
      <c r="E138" s="204">
        <v>7.36</v>
      </c>
      <c r="F138" s="165">
        <f>E138*D133</f>
        <v>121.5872</v>
      </c>
      <c r="G138" s="266"/>
      <c r="H138" s="267"/>
      <c r="I138" s="372"/>
      <c r="J138" s="285"/>
    </row>
    <row r="139" spans="1:10" ht="75.75" customHeight="1">
      <c r="A139" s="2" t="s">
        <v>96</v>
      </c>
      <c r="B139" s="193" t="s">
        <v>126</v>
      </c>
      <c r="C139" s="282"/>
      <c r="D139" s="17" t="s">
        <v>9</v>
      </c>
      <c r="E139" s="195">
        <v>7.46</v>
      </c>
      <c r="F139" s="165">
        <f>E139*D133</f>
        <v>123.2392</v>
      </c>
      <c r="G139" s="282"/>
      <c r="H139" s="283"/>
      <c r="I139" s="373"/>
      <c r="J139" s="286"/>
    </row>
    <row r="140" spans="1:10" ht="78.75" customHeight="1">
      <c r="A140" s="2" t="s">
        <v>97</v>
      </c>
      <c r="B140" s="193" t="s">
        <v>127</v>
      </c>
      <c r="C140" s="298" t="s">
        <v>8</v>
      </c>
      <c r="D140" s="326">
        <f>D133</f>
        <v>16.52</v>
      </c>
      <c r="E140" s="15">
        <v>7.56</v>
      </c>
      <c r="F140" s="165">
        <f>E140*D133</f>
        <v>124.89119999999998</v>
      </c>
      <c r="G140" s="272" t="s">
        <v>214</v>
      </c>
      <c r="H140" s="273"/>
      <c r="I140" s="371" t="s">
        <v>414</v>
      </c>
      <c r="J140" s="284" t="s">
        <v>310</v>
      </c>
    </row>
    <row r="141" spans="1:10" ht="74.25" customHeight="1">
      <c r="A141" s="191" t="s">
        <v>98</v>
      </c>
      <c r="B141" s="193" t="s">
        <v>128</v>
      </c>
      <c r="C141" s="274"/>
      <c r="D141" s="327"/>
      <c r="E141" s="15">
        <v>7.16</v>
      </c>
      <c r="F141" s="165">
        <f>E141*D133</f>
        <v>118.2832</v>
      </c>
      <c r="G141" s="266"/>
      <c r="H141" s="267"/>
      <c r="I141" s="372"/>
      <c r="J141" s="285"/>
    </row>
    <row r="142" spans="1:10" ht="66" customHeight="1">
      <c r="A142" s="2" t="s">
        <v>99</v>
      </c>
      <c r="B142" s="193" t="s">
        <v>129</v>
      </c>
      <c r="C142" s="274"/>
      <c r="D142" s="327"/>
      <c r="E142" s="15">
        <v>6.36</v>
      </c>
      <c r="F142" s="165">
        <f>E142*D133</f>
        <v>105.0672</v>
      </c>
      <c r="G142" s="266"/>
      <c r="H142" s="267"/>
      <c r="I142" s="372"/>
      <c r="J142" s="285"/>
    </row>
    <row r="143" spans="1:10" ht="51.75" customHeight="1">
      <c r="A143" s="2" t="s">
        <v>100</v>
      </c>
      <c r="B143" s="193" t="s">
        <v>101</v>
      </c>
      <c r="C143" s="274"/>
      <c r="D143" s="327"/>
      <c r="E143" s="15">
        <v>3.86</v>
      </c>
      <c r="F143" s="165">
        <f>E143*D133</f>
        <v>63.767199999999995</v>
      </c>
      <c r="G143" s="266"/>
      <c r="H143" s="267"/>
      <c r="I143" s="372"/>
      <c r="J143" s="285"/>
    </row>
    <row r="144" spans="1:10" ht="63.75">
      <c r="A144" s="2" t="s">
        <v>102</v>
      </c>
      <c r="B144" s="193" t="s">
        <v>130</v>
      </c>
      <c r="C144" s="274"/>
      <c r="D144" s="327"/>
      <c r="E144" s="15">
        <v>3.15</v>
      </c>
      <c r="F144" s="165">
        <f>E144*D133</f>
        <v>52.038</v>
      </c>
      <c r="G144" s="266"/>
      <c r="H144" s="267"/>
      <c r="I144" s="372"/>
      <c r="J144" s="285"/>
    </row>
    <row r="145" spans="1:10" ht="72.75" customHeight="1">
      <c r="A145" s="2" t="s">
        <v>103</v>
      </c>
      <c r="B145" s="231" t="s">
        <v>104</v>
      </c>
      <c r="C145" s="274"/>
      <c r="D145" s="327"/>
      <c r="E145" s="15">
        <v>5.02</v>
      </c>
      <c r="F145" s="165">
        <f>E145*D133</f>
        <v>82.93039999999999</v>
      </c>
      <c r="G145" s="266"/>
      <c r="H145" s="267"/>
      <c r="I145" s="372"/>
      <c r="J145" s="285"/>
    </row>
    <row r="146" spans="1:10" ht="63.75">
      <c r="A146" s="191" t="s">
        <v>105</v>
      </c>
      <c r="B146" s="193" t="s">
        <v>131</v>
      </c>
      <c r="C146" s="274"/>
      <c r="D146" s="327"/>
      <c r="E146" s="15">
        <v>1.72</v>
      </c>
      <c r="F146" s="165">
        <f>E146*D133</f>
        <v>28.4144</v>
      </c>
      <c r="G146" s="266"/>
      <c r="H146" s="267"/>
      <c r="I146" s="372"/>
      <c r="J146" s="285"/>
    </row>
    <row r="147" spans="1:10" ht="25.5">
      <c r="A147" s="191" t="s">
        <v>106</v>
      </c>
      <c r="B147" s="193" t="s">
        <v>107</v>
      </c>
      <c r="C147" s="274"/>
      <c r="D147" s="327"/>
      <c r="E147" s="15">
        <v>0.76</v>
      </c>
      <c r="F147" s="165">
        <f>E147*D133</f>
        <v>12.5552</v>
      </c>
      <c r="G147" s="266"/>
      <c r="H147" s="267"/>
      <c r="I147" s="372"/>
      <c r="J147" s="285"/>
    </row>
    <row r="148" spans="1:10" ht="63.75">
      <c r="A148" s="2" t="s">
        <v>91</v>
      </c>
      <c r="B148" s="231" t="s">
        <v>92</v>
      </c>
      <c r="C148" s="274"/>
      <c r="D148" s="327"/>
      <c r="E148" s="15">
        <v>2.98</v>
      </c>
      <c r="F148" s="165">
        <f>E148*D133</f>
        <v>49.2296</v>
      </c>
      <c r="G148" s="266"/>
      <c r="H148" s="267"/>
      <c r="I148" s="372"/>
      <c r="J148" s="285"/>
    </row>
    <row r="149" spans="1:10" ht="66" customHeight="1">
      <c r="A149" s="2" t="s">
        <v>93</v>
      </c>
      <c r="B149" s="231" t="s">
        <v>123</v>
      </c>
      <c r="C149" s="274"/>
      <c r="D149" s="327"/>
      <c r="E149" s="195">
        <v>2.62</v>
      </c>
      <c r="F149" s="165">
        <f>E149*D133</f>
        <v>43.2824</v>
      </c>
      <c r="G149" s="266"/>
      <c r="H149" s="267"/>
      <c r="I149" s="372"/>
      <c r="J149" s="285"/>
    </row>
    <row r="150" spans="1:10" ht="66.75" customHeight="1">
      <c r="A150" s="2" t="s">
        <v>108</v>
      </c>
      <c r="B150" s="193" t="s">
        <v>132</v>
      </c>
      <c r="C150" s="274"/>
      <c r="D150" s="327"/>
      <c r="E150" s="15">
        <v>3.86</v>
      </c>
      <c r="F150" s="165">
        <f>E150*D133</f>
        <v>63.767199999999995</v>
      </c>
      <c r="G150" s="266"/>
      <c r="H150" s="267"/>
      <c r="I150" s="372"/>
      <c r="J150" s="285"/>
    </row>
    <row r="151" spans="1:10" ht="66.75" customHeight="1">
      <c r="A151" s="2" t="s">
        <v>109</v>
      </c>
      <c r="B151" s="231" t="s">
        <v>133</v>
      </c>
      <c r="C151" s="275"/>
      <c r="D151" s="186" t="s">
        <v>9</v>
      </c>
      <c r="E151" s="15">
        <v>3.1</v>
      </c>
      <c r="F151" s="165">
        <f>E151*D133</f>
        <v>51.212</v>
      </c>
      <c r="G151" s="282"/>
      <c r="H151" s="283"/>
      <c r="I151" s="373"/>
      <c r="J151" s="286"/>
    </row>
    <row r="152" spans="1:10" ht="69" customHeight="1">
      <c r="A152" s="2" t="s">
        <v>110</v>
      </c>
      <c r="B152" s="231" t="s">
        <v>134</v>
      </c>
      <c r="C152" s="298" t="s">
        <v>8</v>
      </c>
      <c r="D152" s="187">
        <f>D133</f>
        <v>16.52</v>
      </c>
      <c r="E152" s="15">
        <v>1.01</v>
      </c>
      <c r="F152" s="165">
        <f>E152*D133</f>
        <v>16.6852</v>
      </c>
      <c r="G152" s="272" t="s">
        <v>214</v>
      </c>
      <c r="H152" s="273"/>
      <c r="I152" s="371" t="s">
        <v>415</v>
      </c>
      <c r="J152" s="284" t="s">
        <v>311</v>
      </c>
    </row>
    <row r="153" spans="1:10" ht="78" customHeight="1">
      <c r="A153" s="2" t="s">
        <v>94</v>
      </c>
      <c r="B153" s="193" t="s">
        <v>124</v>
      </c>
      <c r="C153" s="275"/>
      <c r="D153" s="186" t="s">
        <v>9</v>
      </c>
      <c r="E153" s="15">
        <v>3.44</v>
      </c>
      <c r="F153" s="165">
        <f>E153*D133</f>
        <v>56.8288</v>
      </c>
      <c r="G153" s="266"/>
      <c r="H153" s="267"/>
      <c r="I153" s="372"/>
      <c r="J153" s="285"/>
    </row>
    <row r="154" spans="1:10" ht="35.25" customHeight="1">
      <c r="A154" s="458" t="s">
        <v>229</v>
      </c>
      <c r="B154" s="290"/>
      <c r="C154" s="290"/>
      <c r="D154" s="291"/>
      <c r="E154" s="29"/>
      <c r="F154" s="30"/>
      <c r="G154" s="266"/>
      <c r="H154" s="267"/>
      <c r="I154" s="372"/>
      <c r="J154" s="285"/>
    </row>
    <row r="155" spans="1:10" ht="78.75" customHeight="1">
      <c r="A155" s="3" t="s">
        <v>191</v>
      </c>
      <c r="B155" s="231" t="s">
        <v>127</v>
      </c>
      <c r="C155" s="483" t="s">
        <v>8</v>
      </c>
      <c r="D155" s="481" t="s">
        <v>390</v>
      </c>
      <c r="E155" s="31" t="s">
        <v>149</v>
      </c>
      <c r="F155" s="187">
        <f>E155*D155</f>
        <v>25.4772</v>
      </c>
      <c r="G155" s="266"/>
      <c r="H155" s="267"/>
      <c r="I155" s="372"/>
      <c r="J155" s="285"/>
    </row>
    <row r="156" spans="1:10" ht="66.75" customHeight="1">
      <c r="A156" s="2" t="s">
        <v>99</v>
      </c>
      <c r="B156" s="193" t="s">
        <v>129</v>
      </c>
      <c r="C156" s="484"/>
      <c r="D156" s="482"/>
      <c r="E156" s="64" t="s">
        <v>150</v>
      </c>
      <c r="F156" s="165">
        <f>E156*D155</f>
        <v>21.433200000000003</v>
      </c>
      <c r="G156" s="266"/>
      <c r="H156" s="267"/>
      <c r="I156" s="372"/>
      <c r="J156" s="285"/>
    </row>
    <row r="157" spans="1:11" ht="64.5" customHeight="1" thickBot="1">
      <c r="A157" s="19" t="s">
        <v>105</v>
      </c>
      <c r="B157" s="232" t="s">
        <v>131</v>
      </c>
      <c r="C157" s="485"/>
      <c r="D157" s="226" t="s">
        <v>9</v>
      </c>
      <c r="E157" s="65" t="s">
        <v>139</v>
      </c>
      <c r="F157" s="167">
        <f>E157*D155</f>
        <v>5.7964</v>
      </c>
      <c r="G157" s="268"/>
      <c r="H157" s="269"/>
      <c r="I157" s="375"/>
      <c r="J157" s="369"/>
      <c r="K157" s="53"/>
    </row>
    <row r="158" spans="1:10" ht="44.25" customHeight="1">
      <c r="A158" s="503" t="s">
        <v>75</v>
      </c>
      <c r="B158" s="504"/>
      <c r="C158" s="504"/>
      <c r="D158" s="386"/>
      <c r="E158" s="41" t="s">
        <v>7</v>
      </c>
      <c r="F158" s="11" t="s">
        <v>63</v>
      </c>
      <c r="G158" s="264" t="s">
        <v>214</v>
      </c>
      <c r="H158" s="265"/>
      <c r="I158" s="238" t="s">
        <v>389</v>
      </c>
      <c r="J158" s="12" t="s">
        <v>76</v>
      </c>
    </row>
    <row r="159" spans="1:10" ht="80.25" customHeight="1">
      <c r="A159" s="3">
        <v>1</v>
      </c>
      <c r="B159" s="193" t="s">
        <v>118</v>
      </c>
      <c r="C159" s="298" t="s">
        <v>8</v>
      </c>
      <c r="D159" s="326">
        <v>18.95</v>
      </c>
      <c r="E159" s="180">
        <v>7.35</v>
      </c>
      <c r="F159" s="165">
        <f>E159*D159</f>
        <v>139.2825</v>
      </c>
      <c r="G159" s="266"/>
      <c r="H159" s="267"/>
      <c r="I159" s="371" t="s">
        <v>416</v>
      </c>
      <c r="J159" s="284" t="s">
        <v>312</v>
      </c>
    </row>
    <row r="160" spans="1:10" ht="81.75" customHeight="1">
      <c r="A160" s="2" t="s">
        <v>22</v>
      </c>
      <c r="B160" s="193" t="s">
        <v>119</v>
      </c>
      <c r="C160" s="274"/>
      <c r="D160" s="327"/>
      <c r="E160" s="15">
        <v>7.54</v>
      </c>
      <c r="F160" s="165">
        <f>E160*D159</f>
        <v>142.88299999999998</v>
      </c>
      <c r="G160" s="266"/>
      <c r="H160" s="267"/>
      <c r="I160" s="372"/>
      <c r="J160" s="285"/>
    </row>
    <row r="161" spans="1:10" ht="81" customHeight="1">
      <c r="A161" s="2" t="s">
        <v>19</v>
      </c>
      <c r="B161" s="193" t="s">
        <v>120</v>
      </c>
      <c r="C161" s="274"/>
      <c r="D161" s="327"/>
      <c r="E161" s="13">
        <v>7.55</v>
      </c>
      <c r="F161" s="165">
        <f>E161*D159</f>
        <v>143.0725</v>
      </c>
      <c r="G161" s="266"/>
      <c r="H161" s="267"/>
      <c r="I161" s="372"/>
      <c r="J161" s="285"/>
    </row>
    <row r="162" spans="1:10" ht="63.75" customHeight="1">
      <c r="A162" s="2" t="s">
        <v>24</v>
      </c>
      <c r="B162" s="193" t="s">
        <v>121</v>
      </c>
      <c r="C162" s="275"/>
      <c r="D162" s="186" t="s">
        <v>9</v>
      </c>
      <c r="E162" s="13">
        <v>4.66</v>
      </c>
      <c r="F162" s="165">
        <f>E162*D159</f>
        <v>88.307</v>
      </c>
      <c r="G162" s="282"/>
      <c r="H162" s="283"/>
      <c r="I162" s="373"/>
      <c r="J162" s="286"/>
    </row>
    <row r="163" spans="1:10" ht="63.75" customHeight="1">
      <c r="A163" s="2" t="s">
        <v>20</v>
      </c>
      <c r="B163" s="193" t="s">
        <v>122</v>
      </c>
      <c r="C163" s="298" t="s">
        <v>8</v>
      </c>
      <c r="D163" s="326">
        <f>D159</f>
        <v>18.95</v>
      </c>
      <c r="E163" s="13">
        <v>6.36</v>
      </c>
      <c r="F163" s="165">
        <f>E163*D159</f>
        <v>120.522</v>
      </c>
      <c r="G163" s="272" t="s">
        <v>214</v>
      </c>
      <c r="H163" s="273"/>
      <c r="I163" s="371" t="s">
        <v>417</v>
      </c>
      <c r="J163" s="284" t="s">
        <v>311</v>
      </c>
    </row>
    <row r="164" spans="1:10" ht="86.25" customHeight="1">
      <c r="A164" s="2" t="s">
        <v>95</v>
      </c>
      <c r="B164" s="193" t="s">
        <v>125</v>
      </c>
      <c r="C164" s="274"/>
      <c r="D164" s="388"/>
      <c r="E164" s="189">
        <v>7.36</v>
      </c>
      <c r="F164" s="165">
        <f>E164*D159</f>
        <v>139.472</v>
      </c>
      <c r="G164" s="266"/>
      <c r="H164" s="267"/>
      <c r="I164" s="372"/>
      <c r="J164" s="285"/>
    </row>
    <row r="165" spans="1:10" ht="80.25" customHeight="1">
      <c r="A165" s="2" t="s">
        <v>96</v>
      </c>
      <c r="B165" s="193" t="s">
        <v>126</v>
      </c>
      <c r="C165" s="274"/>
      <c r="D165" s="388"/>
      <c r="E165" s="194">
        <v>7.46</v>
      </c>
      <c r="F165" s="165">
        <f>E165*D159</f>
        <v>141.367</v>
      </c>
      <c r="G165" s="266"/>
      <c r="H165" s="267"/>
      <c r="I165" s="372"/>
      <c r="J165" s="285"/>
    </row>
    <row r="166" spans="1:10" ht="76.5" customHeight="1">
      <c r="A166" s="2" t="s">
        <v>97</v>
      </c>
      <c r="B166" s="193" t="s">
        <v>127</v>
      </c>
      <c r="C166" s="274"/>
      <c r="D166" s="388"/>
      <c r="E166" s="189">
        <v>7.56</v>
      </c>
      <c r="F166" s="165">
        <f>E166*D159</f>
        <v>143.262</v>
      </c>
      <c r="G166" s="266"/>
      <c r="H166" s="267"/>
      <c r="I166" s="372"/>
      <c r="J166" s="285"/>
    </row>
    <row r="167" spans="1:10" ht="76.5" customHeight="1">
      <c r="A167" s="2" t="s">
        <v>98</v>
      </c>
      <c r="B167" s="231" t="s">
        <v>128</v>
      </c>
      <c r="C167" s="274"/>
      <c r="D167" s="388"/>
      <c r="E167" s="189">
        <v>7.16</v>
      </c>
      <c r="F167" s="165">
        <f>E167*D159</f>
        <v>135.682</v>
      </c>
      <c r="G167" s="266"/>
      <c r="H167" s="267"/>
      <c r="I167" s="372"/>
      <c r="J167" s="285"/>
    </row>
    <row r="168" spans="1:10" ht="69" customHeight="1">
      <c r="A168" s="2" t="s">
        <v>99</v>
      </c>
      <c r="B168" s="193" t="s">
        <v>129</v>
      </c>
      <c r="C168" s="274"/>
      <c r="D168" s="388"/>
      <c r="E168" s="18">
        <v>6.36</v>
      </c>
      <c r="F168" s="165">
        <f>E168*D159</f>
        <v>120.522</v>
      </c>
      <c r="G168" s="266"/>
      <c r="H168" s="267"/>
      <c r="I168" s="372"/>
      <c r="J168" s="285"/>
    </row>
    <row r="169" spans="1:10" ht="51">
      <c r="A169" s="2" t="s">
        <v>100</v>
      </c>
      <c r="B169" s="193" t="s">
        <v>101</v>
      </c>
      <c r="C169" s="274"/>
      <c r="D169" s="388"/>
      <c r="E169" s="18">
        <v>3.86</v>
      </c>
      <c r="F169" s="165">
        <f>E169*D159</f>
        <v>73.14699999999999</v>
      </c>
      <c r="G169" s="266"/>
      <c r="H169" s="267"/>
      <c r="I169" s="372"/>
      <c r="J169" s="285"/>
    </row>
    <row r="170" spans="1:10" ht="63.75">
      <c r="A170" s="2" t="s">
        <v>102</v>
      </c>
      <c r="B170" s="193" t="s">
        <v>130</v>
      </c>
      <c r="C170" s="274"/>
      <c r="D170" s="388"/>
      <c r="E170" s="18">
        <v>3.15</v>
      </c>
      <c r="F170" s="165">
        <f>E170*D159</f>
        <v>59.692499999999995</v>
      </c>
      <c r="G170" s="266"/>
      <c r="H170" s="267"/>
      <c r="I170" s="372"/>
      <c r="J170" s="285"/>
    </row>
    <row r="171" spans="1:10" ht="63" customHeight="1">
      <c r="A171" s="191" t="s">
        <v>91</v>
      </c>
      <c r="B171" s="193" t="s">
        <v>92</v>
      </c>
      <c r="C171" s="274"/>
      <c r="D171" s="388"/>
      <c r="E171" s="194">
        <v>4.88</v>
      </c>
      <c r="F171" s="165">
        <f>E171*D159</f>
        <v>92.476</v>
      </c>
      <c r="G171" s="266"/>
      <c r="H171" s="267"/>
      <c r="I171" s="372"/>
      <c r="J171" s="285"/>
    </row>
    <row r="172" spans="1:10" ht="63.75">
      <c r="A172" s="2" t="s">
        <v>93</v>
      </c>
      <c r="B172" s="193" t="s">
        <v>123</v>
      </c>
      <c r="C172" s="274"/>
      <c r="D172" s="388"/>
      <c r="E172" s="15">
        <v>3.85</v>
      </c>
      <c r="F172" s="165">
        <f>E172*D159</f>
        <v>72.9575</v>
      </c>
      <c r="G172" s="266"/>
      <c r="H172" s="267"/>
      <c r="I172" s="372"/>
      <c r="J172" s="285"/>
    </row>
    <row r="173" spans="1:10" ht="63.75">
      <c r="A173" s="2" t="s">
        <v>108</v>
      </c>
      <c r="B173" s="193" t="s">
        <v>132</v>
      </c>
      <c r="C173" s="275"/>
      <c r="D173" s="186" t="s">
        <v>9</v>
      </c>
      <c r="E173" s="15">
        <v>3.86</v>
      </c>
      <c r="F173" s="165">
        <f>E173*D159</f>
        <v>73.14699999999999</v>
      </c>
      <c r="G173" s="282"/>
      <c r="H173" s="283"/>
      <c r="I173" s="373"/>
      <c r="J173" s="286"/>
    </row>
    <row r="174" spans="1:10" ht="68.25" customHeight="1" thickBot="1">
      <c r="A174" s="19" t="s">
        <v>109</v>
      </c>
      <c r="B174" s="144" t="s">
        <v>133</v>
      </c>
      <c r="C174" s="32" t="s">
        <v>8</v>
      </c>
      <c r="D174" s="32" t="s">
        <v>452</v>
      </c>
      <c r="E174" s="164">
        <v>3.1</v>
      </c>
      <c r="F174" s="167">
        <f>E174*D159</f>
        <v>58.745</v>
      </c>
      <c r="G174" s="69"/>
      <c r="H174" s="70"/>
      <c r="I174" s="72"/>
      <c r="J174" s="71"/>
    </row>
    <row r="175" spans="1:11" ht="30.75" customHeight="1">
      <c r="A175" s="328" t="s">
        <v>10</v>
      </c>
      <c r="B175" s="329"/>
      <c r="C175" s="330"/>
      <c r="D175" s="490" t="s">
        <v>446</v>
      </c>
      <c r="E175" s="21" t="s">
        <v>148</v>
      </c>
      <c r="F175" s="21" t="s">
        <v>36</v>
      </c>
      <c r="G175" s="264" t="s">
        <v>25</v>
      </c>
      <c r="H175" s="265"/>
      <c r="I175" s="236" t="str">
        <f>Ангарск!I186</f>
        <v>с 01.07.2021 </v>
      </c>
      <c r="J175" s="12" t="s">
        <v>53</v>
      </c>
      <c r="K175" s="121"/>
    </row>
    <row r="176" spans="1:10" ht="31.5" customHeight="1">
      <c r="A176" s="304">
        <v>1</v>
      </c>
      <c r="B176" s="324" t="s">
        <v>12</v>
      </c>
      <c r="C176" s="272" t="s">
        <v>157</v>
      </c>
      <c r="D176" s="274"/>
      <c r="E176" s="363" t="s">
        <v>189</v>
      </c>
      <c r="F176" s="298" t="s">
        <v>37</v>
      </c>
      <c r="G176" s="266"/>
      <c r="H176" s="267"/>
      <c r="I176" s="382" t="str">
        <f>Ангарск!I190</f>
        <v>Приказ службы по тарифам Иркутской области                       от 18.12.2020 № 410-спр                   "Об утверждении предельных максимальных уровней розничных цен на сжиженный газ, реализуемый                             АО "Иркутскоблгаз" населению для бытовых нужд (кроме газа для арендаторов нежилых помещений в в жилых домах и газа для заправки автотранспортных средств) на территории Иркутской области"</v>
      </c>
      <c r="J176" s="476" t="s">
        <v>279</v>
      </c>
    </row>
    <row r="177" spans="1:10" ht="105" customHeight="1">
      <c r="A177" s="305"/>
      <c r="B177" s="366"/>
      <c r="C177" s="266"/>
      <c r="D177" s="274"/>
      <c r="E177" s="364"/>
      <c r="F177" s="274"/>
      <c r="G177" s="266"/>
      <c r="H177" s="267"/>
      <c r="I177" s="383"/>
      <c r="J177" s="477"/>
    </row>
    <row r="178" spans="1:10" ht="30" customHeight="1">
      <c r="A178" s="305"/>
      <c r="B178" s="366"/>
      <c r="C178" s="266"/>
      <c r="D178" s="188">
        <f>Ангарск!D191</f>
        <v>26.37</v>
      </c>
      <c r="E178" s="364"/>
      <c r="F178" s="188">
        <f>D178*5.4</f>
        <v>142.39800000000002</v>
      </c>
      <c r="G178" s="266"/>
      <c r="H178" s="267"/>
      <c r="I178" s="383"/>
      <c r="J178" s="477"/>
    </row>
    <row r="179" spans="1:14" ht="48" customHeight="1" thickBot="1">
      <c r="A179" s="353"/>
      <c r="B179" s="367"/>
      <c r="C179" s="362"/>
      <c r="D179" s="221" t="s">
        <v>60</v>
      </c>
      <c r="E179" s="365"/>
      <c r="F179" s="28" t="s">
        <v>190</v>
      </c>
      <c r="G179" s="268"/>
      <c r="H179" s="269"/>
      <c r="I179" s="384"/>
      <c r="J179" s="478"/>
      <c r="N179" s="48"/>
    </row>
    <row r="180" spans="1:10" ht="50.25" customHeight="1">
      <c r="A180" s="328" t="s">
        <v>13</v>
      </c>
      <c r="B180" s="329"/>
      <c r="C180" s="330"/>
      <c r="D180" s="21"/>
      <c r="E180" s="21" t="s">
        <v>188</v>
      </c>
      <c r="F180" s="22" t="s">
        <v>63</v>
      </c>
      <c r="G180" s="264" t="s">
        <v>214</v>
      </c>
      <c r="H180" s="265"/>
      <c r="I180" s="236" t="s">
        <v>389</v>
      </c>
      <c r="J180" s="12" t="s">
        <v>51</v>
      </c>
    </row>
    <row r="181" spans="1:11" ht="190.5" customHeight="1" thickBot="1">
      <c r="A181" s="6">
        <v>1</v>
      </c>
      <c r="B181" s="39" t="s">
        <v>16</v>
      </c>
      <c r="C181" s="32" t="s">
        <v>15</v>
      </c>
      <c r="D181" s="85" t="s">
        <v>443</v>
      </c>
      <c r="E181" s="33" t="s">
        <v>158</v>
      </c>
      <c r="F181" s="229" t="s">
        <v>158</v>
      </c>
      <c r="G181" s="268"/>
      <c r="H181" s="269"/>
      <c r="I181" s="40" t="s">
        <v>386</v>
      </c>
      <c r="J181" s="51" t="s">
        <v>418</v>
      </c>
      <c r="K181" s="86">
        <f>0.742/1.18*1.2</f>
        <v>0.7545762711864408</v>
      </c>
    </row>
    <row r="182" spans="1:10" ht="27" customHeight="1">
      <c r="A182" s="328" t="s">
        <v>42</v>
      </c>
      <c r="B182" s="329"/>
      <c r="C182" s="330"/>
      <c r="D182" s="34"/>
      <c r="E182" s="35"/>
      <c r="F182" s="222"/>
      <c r="G182" s="36"/>
      <c r="H182" s="37"/>
      <c r="I182" s="116">
        <v>44197</v>
      </c>
      <c r="J182" s="38"/>
    </row>
    <row r="183" spans="1:14" ht="173.25" customHeight="1" thickBot="1">
      <c r="A183" s="6">
        <v>1</v>
      </c>
      <c r="B183" s="39" t="s">
        <v>43</v>
      </c>
      <c r="C183" s="32" t="s">
        <v>138</v>
      </c>
      <c r="D183" s="85" t="s">
        <v>327</v>
      </c>
      <c r="E183" s="40" t="s">
        <v>45</v>
      </c>
      <c r="F183" s="205" t="s">
        <v>44</v>
      </c>
      <c r="G183" s="479" t="s">
        <v>45</v>
      </c>
      <c r="H183" s="480"/>
      <c r="I183" s="33" t="s">
        <v>419</v>
      </c>
      <c r="J183" s="5"/>
      <c r="K183" s="42" t="s">
        <v>226</v>
      </c>
      <c r="M183" s="94">
        <f>395.3/1.18*1.2</f>
        <v>402</v>
      </c>
      <c r="N183" s="93" t="s">
        <v>333</v>
      </c>
    </row>
    <row r="184" spans="1:13" ht="40.5" customHeight="1">
      <c r="A184" s="328" t="s">
        <v>322</v>
      </c>
      <c r="B184" s="329"/>
      <c r="C184" s="330"/>
      <c r="D184" s="84" t="s">
        <v>324</v>
      </c>
      <c r="E184" s="107" t="s">
        <v>334</v>
      </c>
      <c r="F184" s="41" t="str">
        <f>Ангарск!F197</f>
        <v>Размер платы                          за 1 чел. в мес. </v>
      </c>
      <c r="G184" s="264" t="s">
        <v>25</v>
      </c>
      <c r="H184" s="265"/>
      <c r="I184" s="236" t="s">
        <v>389</v>
      </c>
      <c r="J184" s="1" t="str">
        <f>Ангарск!J197</f>
        <v> с 01.12.2019</v>
      </c>
      <c r="M184" s="87"/>
    </row>
    <row r="185" spans="1:13" ht="106.5" customHeight="1">
      <c r="A185" s="3">
        <v>1</v>
      </c>
      <c r="B185" s="83" t="s">
        <v>323</v>
      </c>
      <c r="C185" s="13" t="s">
        <v>8</v>
      </c>
      <c r="D185" s="169" t="str">
        <f>Ангарск!D198</f>
        <v>499,66                 (с НДС)</v>
      </c>
      <c r="E185" s="108">
        <f>Ангарск!E198</f>
        <v>2.1</v>
      </c>
      <c r="F185" s="170">
        <f>Ангарск!F198</f>
        <v>87.4405</v>
      </c>
      <c r="G185" s="266"/>
      <c r="H185" s="267"/>
      <c r="I185" s="262" t="s">
        <v>402</v>
      </c>
      <c r="J185" s="270" t="str">
        <f>Ангарск!J198</f>
        <v>Приказы Министерства жилищной политики, энергетики и транспорта Иркутской области                               от 28.06.2019 № 58-28-мпр                         "Об установлении нормативов накопления твердых коммунальных отходов на территории Иркутской области"       и от 24.12.2019 № 58-53-мпр "О внесении изменений в приказ министерства жилищной политики, энергетики и транспорта Иркутской области от 28 декабря 2018 года № 139-мпр"     </v>
      </c>
      <c r="M185" s="87"/>
    </row>
    <row r="186" spans="1:13" ht="102.75" customHeight="1" thickBot="1">
      <c r="A186" s="6">
        <v>2</v>
      </c>
      <c r="B186" s="39" t="s">
        <v>325</v>
      </c>
      <c r="C186" s="32" t="s">
        <v>8</v>
      </c>
      <c r="D186" s="85" t="str">
        <f>Ангарск!D199</f>
        <v>499,66                        (с НДС)</v>
      </c>
      <c r="E186" s="109">
        <f>Ангарск!E199</f>
        <v>2.1</v>
      </c>
      <c r="F186" s="171">
        <f>Ангарск!F199</f>
        <v>87.4405</v>
      </c>
      <c r="G186" s="268"/>
      <c r="H186" s="269"/>
      <c r="I186" s="263"/>
      <c r="J186" s="271"/>
      <c r="M186" s="87"/>
    </row>
    <row r="187" spans="1:13" ht="21" customHeight="1">
      <c r="A187" s="106"/>
      <c r="B187" s="61"/>
      <c r="C187" s="101"/>
      <c r="D187" s="9"/>
      <c r="E187" s="88"/>
      <c r="F187" s="89"/>
      <c r="G187" s="101"/>
      <c r="H187" s="101"/>
      <c r="I187" s="62"/>
      <c r="J187" s="62"/>
      <c r="M187" s="87"/>
    </row>
    <row r="188" spans="1:10" ht="20.25" customHeight="1">
      <c r="A188" s="356" t="s">
        <v>33</v>
      </c>
      <c r="B188" s="357"/>
      <c r="C188" s="357"/>
      <c r="D188" s="357"/>
      <c r="E188" s="357"/>
      <c r="F188" s="357"/>
      <c r="G188" s="357"/>
      <c r="H188" s="357"/>
      <c r="I188" s="357"/>
      <c r="J188" s="357"/>
    </row>
    <row r="189" spans="1:10" ht="19.5" customHeight="1">
      <c r="A189" s="349" t="s">
        <v>67</v>
      </c>
      <c r="B189" s="349"/>
      <c r="C189" s="349"/>
      <c r="D189" s="349"/>
      <c r="E189" s="349"/>
      <c r="F189" s="349"/>
      <c r="G189" s="349"/>
      <c r="H189" s="349"/>
      <c r="I189" s="349"/>
      <c r="J189" s="349"/>
    </row>
    <row r="190" spans="1:10" ht="33" customHeight="1">
      <c r="A190" s="340" t="s">
        <v>176</v>
      </c>
      <c r="B190" s="340"/>
      <c r="C190" s="340"/>
      <c r="D190" s="340"/>
      <c r="E190" s="340"/>
      <c r="F190" s="340"/>
      <c r="G190" s="340"/>
      <c r="H190" s="340"/>
      <c r="I190" s="340"/>
      <c r="J190" s="340"/>
    </row>
    <row r="191" spans="1:10" ht="46.5" customHeight="1">
      <c r="A191" s="340" t="s">
        <v>217</v>
      </c>
      <c r="B191" s="340"/>
      <c r="C191" s="340"/>
      <c r="D191" s="340"/>
      <c r="E191" s="340"/>
      <c r="F191" s="340"/>
      <c r="G191" s="340"/>
      <c r="H191" s="340"/>
      <c r="I191" s="340"/>
      <c r="J191" s="340"/>
    </row>
    <row r="192" spans="1:10" ht="33.75" customHeight="1">
      <c r="A192" s="340" t="s">
        <v>313</v>
      </c>
      <c r="B192" s="340"/>
      <c r="C192" s="340"/>
      <c r="D192" s="340"/>
      <c r="E192" s="340"/>
      <c r="F192" s="340"/>
      <c r="G192" s="340"/>
      <c r="H192" s="340"/>
      <c r="I192" s="340"/>
      <c r="J192" s="340"/>
    </row>
    <row r="193" spans="1:10" ht="19.5" customHeight="1">
      <c r="A193" s="340" t="s">
        <v>193</v>
      </c>
      <c r="B193" s="340"/>
      <c r="C193" s="340"/>
      <c r="D193" s="340"/>
      <c r="E193" s="340"/>
      <c r="F193" s="340"/>
      <c r="G193" s="340"/>
      <c r="H193" s="340"/>
      <c r="I193" s="340"/>
      <c r="J193" s="340"/>
    </row>
    <row r="194" spans="1:10" ht="19.5" customHeight="1">
      <c r="A194" s="340" t="s">
        <v>184</v>
      </c>
      <c r="B194" s="340"/>
      <c r="C194" s="340"/>
      <c r="D194" s="340"/>
      <c r="E194" s="340"/>
      <c r="F194" s="340"/>
      <c r="G194" s="340"/>
      <c r="H194" s="340"/>
      <c r="I194" s="340"/>
      <c r="J194" s="340"/>
    </row>
    <row r="195" spans="1:10" ht="18.75" customHeight="1">
      <c r="A195" s="349" t="s">
        <v>185</v>
      </c>
      <c r="B195" s="349"/>
      <c r="C195" s="349"/>
      <c r="D195" s="349"/>
      <c r="E195" s="349"/>
      <c r="F195" s="349"/>
      <c r="G195" s="349"/>
      <c r="H195" s="349"/>
      <c r="I195" s="349"/>
      <c r="J195" s="349"/>
    </row>
    <row r="196" spans="1:10" ht="47.25" customHeight="1">
      <c r="A196" s="340" t="s">
        <v>186</v>
      </c>
      <c r="B196" s="340"/>
      <c r="C196" s="340"/>
      <c r="D196" s="340"/>
      <c r="E196" s="340"/>
      <c r="F196" s="340"/>
      <c r="G196" s="340"/>
      <c r="H196" s="340"/>
      <c r="I196" s="340"/>
      <c r="J196" s="340"/>
    </row>
    <row r="197" spans="1:10" ht="47.25" customHeight="1">
      <c r="A197" s="358" t="s">
        <v>332</v>
      </c>
      <c r="B197" s="358"/>
      <c r="C197" s="358"/>
      <c r="D197" s="358"/>
      <c r="E197" s="358"/>
      <c r="F197" s="358"/>
      <c r="G197" s="358"/>
      <c r="H197" s="358"/>
      <c r="I197" s="358"/>
      <c r="J197" s="358"/>
    </row>
    <row r="200" spans="1:10" ht="17.25" customHeight="1">
      <c r="A200" s="354" t="s">
        <v>62</v>
      </c>
      <c r="B200" s="354"/>
      <c r="C200" s="354"/>
      <c r="D200" s="354"/>
      <c r="E200" s="354"/>
      <c r="F200" s="104"/>
      <c r="G200" s="49"/>
      <c r="H200" s="49"/>
      <c r="I200" s="355" t="s">
        <v>17</v>
      </c>
      <c r="J200" s="355"/>
    </row>
    <row r="201" spans="1:10" ht="15.75">
      <c r="A201" s="49"/>
      <c r="B201" s="49"/>
      <c r="C201" s="49"/>
      <c r="D201" s="49"/>
      <c r="E201" s="49"/>
      <c r="F201" s="49"/>
      <c r="G201" s="49"/>
      <c r="H201" s="49"/>
      <c r="I201" s="49"/>
      <c r="J201" s="49"/>
    </row>
    <row r="202" spans="1:10" ht="15.75">
      <c r="A202" s="354"/>
      <c r="B202" s="354"/>
      <c r="C202" s="354"/>
      <c r="D202" s="354"/>
      <c r="E202" s="354"/>
      <c r="F202" s="91"/>
      <c r="G202" s="49"/>
      <c r="H202" s="49"/>
      <c r="I202" s="49"/>
      <c r="J202" s="49"/>
    </row>
  </sheetData>
  <sheetProtection/>
  <mergeCells count="217">
    <mergeCell ref="J100:J117"/>
    <mergeCell ref="I100:I117"/>
    <mergeCell ref="B119:D119"/>
    <mergeCell ref="E118:E120"/>
    <mergeCell ref="A118:D118"/>
    <mergeCell ref="H118:H122"/>
    <mergeCell ref="B100:D100"/>
    <mergeCell ref="B101:C101"/>
    <mergeCell ref="F99:F117"/>
    <mergeCell ref="G99:G101"/>
    <mergeCell ref="B72:I72"/>
    <mergeCell ref="A87:I87"/>
    <mergeCell ref="B88:G88"/>
    <mergeCell ref="A76:A77"/>
    <mergeCell ref="B78:I78"/>
    <mergeCell ref="B76:F77"/>
    <mergeCell ref="A79:A80"/>
    <mergeCell ref="B79:F80"/>
    <mergeCell ref="B73:F74"/>
    <mergeCell ref="H88:I88"/>
    <mergeCell ref="H64:I64"/>
    <mergeCell ref="B66:I66"/>
    <mergeCell ref="B81:I81"/>
    <mergeCell ref="A82:A83"/>
    <mergeCell ref="B82:F83"/>
    <mergeCell ref="G63:G65"/>
    <mergeCell ref="H63:I63"/>
    <mergeCell ref="A73:A74"/>
    <mergeCell ref="B75:I75"/>
    <mergeCell ref="B70:F71"/>
    <mergeCell ref="J63:J83"/>
    <mergeCell ref="A67:A68"/>
    <mergeCell ref="B67:F68"/>
    <mergeCell ref="B69:I69"/>
    <mergeCell ref="A70:A71"/>
    <mergeCell ref="J49:J57"/>
    <mergeCell ref="G58:I61"/>
    <mergeCell ref="J58:J61"/>
    <mergeCell ref="B54:D54"/>
    <mergeCell ref="B55:D55"/>
    <mergeCell ref="B56:D56"/>
    <mergeCell ref="B57:D57"/>
    <mergeCell ref="I133:I139"/>
    <mergeCell ref="A132:D132"/>
    <mergeCell ref="A158:D158"/>
    <mergeCell ref="B60:D60"/>
    <mergeCell ref="B61:D61"/>
    <mergeCell ref="G50:I57"/>
    <mergeCell ref="A63:A65"/>
    <mergeCell ref="B63:F65"/>
    <mergeCell ref="F47:G47"/>
    <mergeCell ref="B51:D51"/>
    <mergeCell ref="A191:J191"/>
    <mergeCell ref="A62:I62"/>
    <mergeCell ref="A48:I48"/>
    <mergeCell ref="B49:D49"/>
    <mergeCell ref="B52:D52"/>
    <mergeCell ref="B58:D58"/>
    <mergeCell ref="B59:D59"/>
    <mergeCell ref="B50:D50"/>
    <mergeCell ref="B53:D53"/>
    <mergeCell ref="G49:I49"/>
    <mergeCell ref="A43:A46"/>
    <mergeCell ref="B43:C46"/>
    <mergeCell ref="D43:D46"/>
    <mergeCell ref="F43:G43"/>
    <mergeCell ref="F44:G44"/>
    <mergeCell ref="F45:G45"/>
    <mergeCell ref="F46:G46"/>
    <mergeCell ref="B47:C47"/>
    <mergeCell ref="F36:G36"/>
    <mergeCell ref="F37:G37"/>
    <mergeCell ref="F38:G38"/>
    <mergeCell ref="A39:A42"/>
    <mergeCell ref="B39:C42"/>
    <mergeCell ref="D39:D42"/>
    <mergeCell ref="F39:G39"/>
    <mergeCell ref="F40:G40"/>
    <mergeCell ref="F41:G41"/>
    <mergeCell ref="F42:G42"/>
    <mergeCell ref="A33:I33"/>
    <mergeCell ref="B34:C34"/>
    <mergeCell ref="F34:G34"/>
    <mergeCell ref="H34:I34"/>
    <mergeCell ref="J34:J47"/>
    <mergeCell ref="A35:A38"/>
    <mergeCell ref="B35:C38"/>
    <mergeCell ref="D35:D38"/>
    <mergeCell ref="F35:G35"/>
    <mergeCell ref="H35:I47"/>
    <mergeCell ref="A192:J192"/>
    <mergeCell ref="A193:J193"/>
    <mergeCell ref="A194:J194"/>
    <mergeCell ref="A197:J197"/>
    <mergeCell ref="A1:J1"/>
    <mergeCell ref="E2:G2"/>
    <mergeCell ref="A4:J4"/>
    <mergeCell ref="B6:G6"/>
    <mergeCell ref="H6:I6"/>
    <mergeCell ref="A7:G7"/>
    <mergeCell ref="F18:G18"/>
    <mergeCell ref="H18:I19"/>
    <mergeCell ref="A8:I8"/>
    <mergeCell ref="B9:G9"/>
    <mergeCell ref="H9:I9"/>
    <mergeCell ref="B10:G10"/>
    <mergeCell ref="B11:G11"/>
    <mergeCell ref="B12:G12"/>
    <mergeCell ref="B14:G14"/>
    <mergeCell ref="A28:A31"/>
    <mergeCell ref="B28:C31"/>
    <mergeCell ref="B13:G13"/>
    <mergeCell ref="B15:G15"/>
    <mergeCell ref="A16:I16"/>
    <mergeCell ref="A17:I17"/>
    <mergeCell ref="A18:A19"/>
    <mergeCell ref="B18:C19"/>
    <mergeCell ref="D18:D19"/>
    <mergeCell ref="E18:E19"/>
    <mergeCell ref="J18:J32"/>
    <mergeCell ref="A20:A23"/>
    <mergeCell ref="B20:C23"/>
    <mergeCell ref="D20:D23"/>
    <mergeCell ref="H20:I32"/>
    <mergeCell ref="A24:A27"/>
    <mergeCell ref="B24:C27"/>
    <mergeCell ref="D28:D31"/>
    <mergeCell ref="B32:C32"/>
    <mergeCell ref="D24:D27"/>
    <mergeCell ref="J88:J93"/>
    <mergeCell ref="B89:G89"/>
    <mergeCell ref="H89:I89"/>
    <mergeCell ref="B90:G90"/>
    <mergeCell ref="H90:I90"/>
    <mergeCell ref="B91:G91"/>
    <mergeCell ref="H91:I91"/>
    <mergeCell ref="B92:G92"/>
    <mergeCell ref="H92:I92"/>
    <mergeCell ref="B93:G93"/>
    <mergeCell ref="H93:I93"/>
    <mergeCell ref="A95:J95"/>
    <mergeCell ref="E97:F97"/>
    <mergeCell ref="A98:J98"/>
    <mergeCell ref="C121:C122"/>
    <mergeCell ref="I119:I122"/>
    <mergeCell ref="J119:J122"/>
    <mergeCell ref="G118:G120"/>
    <mergeCell ref="B120:D120"/>
    <mergeCell ref="C102:C117"/>
    <mergeCell ref="D102:D116"/>
    <mergeCell ref="E99:E101"/>
    <mergeCell ref="A123:D123"/>
    <mergeCell ref="F118:F122"/>
    <mergeCell ref="G130:H131"/>
    <mergeCell ref="A99:D99"/>
    <mergeCell ref="H99:H117"/>
    <mergeCell ref="C130:C131"/>
    <mergeCell ref="C124:C129"/>
    <mergeCell ref="C133:C139"/>
    <mergeCell ref="G132:H139"/>
    <mergeCell ref="D124:D128"/>
    <mergeCell ref="A176:A179"/>
    <mergeCell ref="A180:C180"/>
    <mergeCell ref="D175:D177"/>
    <mergeCell ref="E176:E179"/>
    <mergeCell ref="G123:H129"/>
    <mergeCell ref="G140:H151"/>
    <mergeCell ref="C159:C162"/>
    <mergeCell ref="J133:J139"/>
    <mergeCell ref="D133:D138"/>
    <mergeCell ref="I130:I131"/>
    <mergeCell ref="J130:J131"/>
    <mergeCell ref="A175:C175"/>
    <mergeCell ref="A202:E202"/>
    <mergeCell ref="A196:J196"/>
    <mergeCell ref="A200:E200"/>
    <mergeCell ref="I200:J200"/>
    <mergeCell ref="C176:C179"/>
    <mergeCell ref="J8:J16"/>
    <mergeCell ref="A189:J189"/>
    <mergeCell ref="A190:J190"/>
    <mergeCell ref="F176:F177"/>
    <mergeCell ref="G175:H179"/>
    <mergeCell ref="A195:J195"/>
    <mergeCell ref="J124:J129"/>
    <mergeCell ref="I124:I129"/>
    <mergeCell ref="A188:J188"/>
    <mergeCell ref="B176:B179"/>
    <mergeCell ref="A184:C184"/>
    <mergeCell ref="G183:H183"/>
    <mergeCell ref="G180:H181"/>
    <mergeCell ref="J152:J157"/>
    <mergeCell ref="D140:D150"/>
    <mergeCell ref="D155:D156"/>
    <mergeCell ref="C152:C153"/>
    <mergeCell ref="C140:C151"/>
    <mergeCell ref="C155:C157"/>
    <mergeCell ref="A154:D154"/>
    <mergeCell ref="J140:J151"/>
    <mergeCell ref="G152:H157"/>
    <mergeCell ref="I159:I162"/>
    <mergeCell ref="G163:H173"/>
    <mergeCell ref="I163:I173"/>
    <mergeCell ref="I140:I151"/>
    <mergeCell ref="I185:I186"/>
    <mergeCell ref="I152:I157"/>
    <mergeCell ref="G184:H186"/>
    <mergeCell ref="J185:J186"/>
    <mergeCell ref="D163:D172"/>
    <mergeCell ref="D159:D161"/>
    <mergeCell ref="I176:I179"/>
    <mergeCell ref="C163:C173"/>
    <mergeCell ref="J163:J173"/>
    <mergeCell ref="J159:J162"/>
    <mergeCell ref="J176:J179"/>
    <mergeCell ref="A182:C182"/>
    <mergeCell ref="G158:H162"/>
  </mergeCells>
  <printOptions/>
  <pageMargins left="0.8267716535433072" right="0.2362204724409449" top="0.5511811023622047" bottom="0.35433070866141736" header="0.31496062992125984" footer="0.31496062992125984"/>
  <pageSetup fitToHeight="11" horizontalDpi="600" verticalDpi="600" orientation="landscape" paperSize="9" scale="71" r:id="rId1"/>
  <rowBreaks count="4" manualBreakCount="4">
    <brk id="86" max="9" man="1"/>
    <brk id="117" max="9" man="1"/>
    <brk id="173" max="9" man="1"/>
    <brk id="183" max="9" man="1"/>
  </rowBreaks>
</worksheet>
</file>

<file path=xl/worksheets/sheet3.xml><?xml version="1.0" encoding="utf-8"?>
<worksheet xmlns="http://schemas.openxmlformats.org/spreadsheetml/2006/main" xmlns:r="http://schemas.openxmlformats.org/officeDocument/2006/relationships">
  <sheetPr>
    <tabColor rgb="FF00B0F0"/>
  </sheetPr>
  <dimension ref="A1:N100"/>
  <sheetViews>
    <sheetView view="pageBreakPreview" zoomScale="90" zoomScaleSheetLayoutView="90" zoomScalePageLayoutView="0" workbookViewId="0" topLeftCell="A63">
      <selection activeCell="K69" sqref="K69"/>
    </sheetView>
  </sheetViews>
  <sheetFormatPr defaultColWidth="9.00390625" defaultRowHeight="12.75"/>
  <cols>
    <col min="1" max="1" width="5.625" style="42" customWidth="1"/>
    <col min="2" max="2" width="35.00390625" style="42" customWidth="1"/>
    <col min="3" max="3" width="10.25390625" style="42" customWidth="1"/>
    <col min="4" max="4" width="14.25390625" style="42" customWidth="1"/>
    <col min="5" max="5" width="14.875" style="42" customWidth="1"/>
    <col min="6" max="6" width="18.375" style="42" customWidth="1"/>
    <col min="7" max="7" width="15.625" style="42" customWidth="1"/>
    <col min="8" max="8" width="22.125" style="42" customWidth="1"/>
    <col min="9" max="9" width="28.125" style="42" customWidth="1"/>
    <col min="10" max="10" width="28.25390625" style="42" customWidth="1"/>
    <col min="11" max="11" width="14.00390625" style="42" customWidth="1"/>
    <col min="12" max="12" width="15.875" style="42" customWidth="1"/>
    <col min="13" max="16384" width="9.125" style="42" customWidth="1"/>
  </cols>
  <sheetData>
    <row r="1" spans="1:10" ht="29.25" customHeight="1">
      <c r="A1" s="402" t="s">
        <v>329</v>
      </c>
      <c r="B1" s="402"/>
      <c r="C1" s="402"/>
      <c r="D1" s="402"/>
      <c r="E1" s="402"/>
      <c r="F1" s="402"/>
      <c r="G1" s="402"/>
      <c r="H1" s="402"/>
      <c r="I1" s="402"/>
      <c r="J1" s="402"/>
    </row>
    <row r="2" spans="1:10" ht="17.25" customHeight="1">
      <c r="A2" s="102"/>
      <c r="B2" s="102"/>
      <c r="C2" s="102"/>
      <c r="D2" s="102"/>
      <c r="E2" s="402" t="s">
        <v>440</v>
      </c>
      <c r="F2" s="402"/>
      <c r="G2" s="402"/>
      <c r="H2" s="102"/>
      <c r="I2" s="102"/>
      <c r="J2" s="102"/>
    </row>
    <row r="3" spans="1:10" ht="21" customHeight="1" thickBot="1">
      <c r="A3" s="403" t="s">
        <v>152</v>
      </c>
      <c r="B3" s="403"/>
      <c r="C3" s="403"/>
      <c r="D3" s="403"/>
      <c r="E3" s="403"/>
      <c r="F3" s="403"/>
      <c r="G3" s="403"/>
      <c r="H3" s="403"/>
      <c r="I3" s="403"/>
      <c r="J3" s="403"/>
    </row>
    <row r="4" spans="1:10" ht="7.5" customHeight="1" thickBot="1">
      <c r="A4" s="103"/>
      <c r="B4" s="103"/>
      <c r="C4" s="103"/>
      <c r="D4" s="103"/>
      <c r="E4" s="103"/>
      <c r="F4" s="103"/>
      <c r="G4" s="103"/>
      <c r="H4" s="103"/>
      <c r="I4" s="103"/>
      <c r="J4" s="103"/>
    </row>
    <row r="5" spans="1:10" ht="63.75" customHeight="1" thickBot="1">
      <c r="A5" s="7" t="s">
        <v>0</v>
      </c>
      <c r="B5" s="412" t="s">
        <v>31</v>
      </c>
      <c r="C5" s="413"/>
      <c r="D5" s="413"/>
      <c r="E5" s="413"/>
      <c r="F5" s="413"/>
      <c r="G5" s="413"/>
      <c r="H5" s="404" t="s">
        <v>29</v>
      </c>
      <c r="I5" s="405"/>
      <c r="J5" s="8" t="s">
        <v>26</v>
      </c>
    </row>
    <row r="6" spans="1:10" ht="22.5" customHeight="1">
      <c r="A6" s="341" t="s">
        <v>153</v>
      </c>
      <c r="B6" s="342"/>
      <c r="C6" s="342"/>
      <c r="D6" s="342"/>
      <c r="E6" s="342"/>
      <c r="F6" s="342"/>
      <c r="G6" s="342"/>
      <c r="H6" s="342"/>
      <c r="I6" s="343"/>
      <c r="J6" s="4" t="s">
        <v>68</v>
      </c>
    </row>
    <row r="7" spans="1:10" ht="32.25" customHeight="1">
      <c r="A7" s="416" t="s">
        <v>151</v>
      </c>
      <c r="B7" s="417"/>
      <c r="C7" s="417"/>
      <c r="D7" s="417"/>
      <c r="E7" s="417"/>
      <c r="F7" s="417"/>
      <c r="G7" s="417"/>
      <c r="H7" s="417"/>
      <c r="I7" s="418"/>
      <c r="J7" s="545" t="s">
        <v>460</v>
      </c>
    </row>
    <row r="8" spans="1:10" ht="21" customHeight="1">
      <c r="A8" s="3">
        <v>1</v>
      </c>
      <c r="B8" s="321" t="s">
        <v>56</v>
      </c>
      <c r="C8" s="322"/>
      <c r="D8" s="322"/>
      <c r="E8" s="322"/>
      <c r="F8" s="322"/>
      <c r="G8" s="322"/>
      <c r="H8" s="414"/>
      <c r="I8" s="415"/>
      <c r="J8" s="546"/>
    </row>
    <row r="9" spans="1:10" ht="21" customHeight="1">
      <c r="A9" s="3" t="s">
        <v>135</v>
      </c>
      <c r="B9" s="321" t="s">
        <v>3</v>
      </c>
      <c r="C9" s="322"/>
      <c r="D9" s="322"/>
      <c r="E9" s="322"/>
      <c r="F9" s="322"/>
      <c r="G9" s="322"/>
      <c r="H9" s="414">
        <v>12.69</v>
      </c>
      <c r="I9" s="415"/>
      <c r="J9" s="546"/>
    </row>
    <row r="10" spans="1:10" ht="73.5" customHeight="1" thickBot="1">
      <c r="A10" s="406" t="s">
        <v>459</v>
      </c>
      <c r="B10" s="407"/>
      <c r="C10" s="407"/>
      <c r="D10" s="407"/>
      <c r="E10" s="407"/>
      <c r="F10" s="407"/>
      <c r="G10" s="407"/>
      <c r="H10" s="407"/>
      <c r="I10" s="408"/>
      <c r="J10" s="547"/>
    </row>
    <row r="11" spans="1:10" ht="20.25" customHeight="1">
      <c r="A11" s="550" t="s">
        <v>154</v>
      </c>
      <c r="B11" s="551"/>
      <c r="C11" s="551"/>
      <c r="D11" s="551"/>
      <c r="E11" s="551"/>
      <c r="F11" s="551"/>
      <c r="G11" s="551"/>
      <c r="H11" s="551"/>
      <c r="I11" s="552"/>
      <c r="J11" s="525" t="s">
        <v>331</v>
      </c>
    </row>
    <row r="12" spans="1:10" ht="18.75" customHeight="1" thickBot="1">
      <c r="A12" s="6">
        <v>1</v>
      </c>
      <c r="B12" s="344" t="s">
        <v>64</v>
      </c>
      <c r="C12" s="345"/>
      <c r="D12" s="345"/>
      <c r="E12" s="345"/>
      <c r="F12" s="345"/>
      <c r="G12" s="345"/>
      <c r="H12" s="548">
        <v>5.3</v>
      </c>
      <c r="I12" s="549"/>
      <c r="J12" s="440"/>
    </row>
    <row r="13" spans="1:10" ht="21.75" customHeight="1">
      <c r="A13" s="341" t="s">
        <v>39</v>
      </c>
      <c r="B13" s="342"/>
      <c r="C13" s="342"/>
      <c r="D13" s="342"/>
      <c r="E13" s="342"/>
      <c r="F13" s="342"/>
      <c r="G13" s="342"/>
      <c r="H13" s="342"/>
      <c r="I13" s="343"/>
      <c r="J13" s="4"/>
    </row>
    <row r="14" spans="1:10" ht="19.5" customHeight="1" thickBot="1">
      <c r="A14" s="553" t="s">
        <v>147</v>
      </c>
      <c r="B14" s="554"/>
      <c r="C14" s="554"/>
      <c r="D14" s="554"/>
      <c r="E14" s="554"/>
      <c r="F14" s="554"/>
      <c r="G14" s="554"/>
      <c r="H14" s="554"/>
      <c r="I14" s="555"/>
      <c r="J14" s="5"/>
    </row>
    <row r="15" spans="1:10" ht="26.25" customHeight="1">
      <c r="A15" s="341" t="s">
        <v>180</v>
      </c>
      <c r="B15" s="342"/>
      <c r="C15" s="342"/>
      <c r="D15" s="342"/>
      <c r="E15" s="342"/>
      <c r="F15" s="342"/>
      <c r="G15" s="342"/>
      <c r="H15" s="342"/>
      <c r="I15" s="343"/>
      <c r="J15" s="43" t="s">
        <v>161</v>
      </c>
    </row>
    <row r="16" spans="1:10" ht="29.25" customHeight="1">
      <c r="A16" s="419" t="s">
        <v>0</v>
      </c>
      <c r="B16" s="398" t="s">
        <v>77</v>
      </c>
      <c r="C16" s="399"/>
      <c r="D16" s="337" t="s">
        <v>35</v>
      </c>
      <c r="E16" s="337" t="s">
        <v>78</v>
      </c>
      <c r="F16" s="338" t="s">
        <v>79</v>
      </c>
      <c r="G16" s="338"/>
      <c r="H16" s="398" t="s">
        <v>175</v>
      </c>
      <c r="I16" s="399"/>
      <c r="J16" s="512" t="s">
        <v>314</v>
      </c>
    </row>
    <row r="17" spans="1:10" ht="28.5" customHeight="1">
      <c r="A17" s="420"/>
      <c r="B17" s="400"/>
      <c r="C17" s="401"/>
      <c r="D17" s="338"/>
      <c r="E17" s="338"/>
      <c r="F17" s="131" t="s">
        <v>80</v>
      </c>
      <c r="G17" s="131" t="s">
        <v>81</v>
      </c>
      <c r="H17" s="400"/>
      <c r="I17" s="401"/>
      <c r="J17" s="302"/>
    </row>
    <row r="18" spans="1:10" ht="41.25" customHeight="1">
      <c r="A18" s="304">
        <v>1</v>
      </c>
      <c r="B18" s="307" t="s">
        <v>112</v>
      </c>
      <c r="C18" s="308"/>
      <c r="D18" s="287" t="s">
        <v>143</v>
      </c>
      <c r="E18" s="139" t="s">
        <v>82</v>
      </c>
      <c r="F18" s="163">
        <v>0.03</v>
      </c>
      <c r="G18" s="163">
        <v>0.03</v>
      </c>
      <c r="H18" s="530" t="s">
        <v>137</v>
      </c>
      <c r="I18" s="531"/>
      <c r="J18" s="302"/>
    </row>
    <row r="19" spans="1:10" ht="41.25" customHeight="1">
      <c r="A19" s="305"/>
      <c r="B19" s="309"/>
      <c r="C19" s="310"/>
      <c r="D19" s="313"/>
      <c r="E19" s="139" t="s">
        <v>83</v>
      </c>
      <c r="F19" s="161">
        <v>0.032</v>
      </c>
      <c r="G19" s="161">
        <v>0.032</v>
      </c>
      <c r="H19" s="532"/>
      <c r="I19" s="533"/>
      <c r="J19" s="302"/>
    </row>
    <row r="20" spans="1:10" ht="41.25" customHeight="1">
      <c r="A20" s="305"/>
      <c r="B20" s="309"/>
      <c r="C20" s="310"/>
      <c r="D20" s="313"/>
      <c r="E20" s="139" t="s">
        <v>84</v>
      </c>
      <c r="F20" s="161">
        <v>0.037</v>
      </c>
      <c r="G20" s="161">
        <v>0.037</v>
      </c>
      <c r="H20" s="532"/>
      <c r="I20" s="533"/>
      <c r="J20" s="302"/>
    </row>
    <row r="21" spans="1:10" ht="39.75" customHeight="1" thickBot="1">
      <c r="A21" s="353"/>
      <c r="B21" s="543"/>
      <c r="C21" s="544"/>
      <c r="D21" s="288"/>
      <c r="E21" s="134" t="s">
        <v>85</v>
      </c>
      <c r="F21" s="162" t="s">
        <v>86</v>
      </c>
      <c r="G21" s="162" t="s">
        <v>86</v>
      </c>
      <c r="H21" s="534"/>
      <c r="I21" s="535"/>
      <c r="J21" s="303"/>
    </row>
    <row r="22" spans="1:10" ht="30.75" customHeight="1">
      <c r="A22" s="341" t="s">
        <v>181</v>
      </c>
      <c r="B22" s="342"/>
      <c r="C22" s="342"/>
      <c r="D22" s="342"/>
      <c r="E22" s="342"/>
      <c r="F22" s="342"/>
      <c r="G22" s="342"/>
      <c r="H22" s="342"/>
      <c r="I22" s="343"/>
      <c r="J22" s="178" t="s">
        <v>161</v>
      </c>
    </row>
    <row r="23" spans="1:10" ht="43.5" customHeight="1">
      <c r="A23" s="152" t="s">
        <v>0</v>
      </c>
      <c r="B23" s="338" t="s">
        <v>77</v>
      </c>
      <c r="C23" s="338"/>
      <c r="D23" s="142" t="s">
        <v>35</v>
      </c>
      <c r="E23" s="142" t="s">
        <v>78</v>
      </c>
      <c r="F23" s="338" t="s">
        <v>162</v>
      </c>
      <c r="G23" s="338"/>
      <c r="H23" s="338" t="s">
        <v>175</v>
      </c>
      <c r="I23" s="338"/>
      <c r="J23" s="536" t="s">
        <v>338</v>
      </c>
    </row>
    <row r="24" spans="1:10" ht="39.75" customHeight="1">
      <c r="A24" s="304">
        <v>1</v>
      </c>
      <c r="B24" s="526" t="s">
        <v>112</v>
      </c>
      <c r="C24" s="526"/>
      <c r="D24" s="528" t="s">
        <v>143</v>
      </c>
      <c r="E24" s="161" t="s">
        <v>82</v>
      </c>
      <c r="F24" s="538">
        <v>0.06</v>
      </c>
      <c r="G24" s="538"/>
      <c r="H24" s="530" t="s">
        <v>137</v>
      </c>
      <c r="I24" s="531"/>
      <c r="J24" s="536"/>
    </row>
    <row r="25" spans="1:10" ht="39" customHeight="1">
      <c r="A25" s="305"/>
      <c r="B25" s="526"/>
      <c r="C25" s="526"/>
      <c r="D25" s="528"/>
      <c r="E25" s="161" t="s">
        <v>83</v>
      </c>
      <c r="F25" s="528">
        <v>0.064</v>
      </c>
      <c r="G25" s="528"/>
      <c r="H25" s="532"/>
      <c r="I25" s="533"/>
      <c r="J25" s="536"/>
    </row>
    <row r="26" spans="1:10" ht="39.75" customHeight="1">
      <c r="A26" s="305"/>
      <c r="B26" s="526"/>
      <c r="C26" s="526"/>
      <c r="D26" s="528"/>
      <c r="E26" s="161" t="s">
        <v>84</v>
      </c>
      <c r="F26" s="528">
        <v>0.074</v>
      </c>
      <c r="G26" s="528"/>
      <c r="H26" s="532"/>
      <c r="I26" s="533"/>
      <c r="J26" s="536"/>
    </row>
    <row r="27" spans="1:10" ht="45.75" customHeight="1" thickBot="1">
      <c r="A27" s="353"/>
      <c r="B27" s="527"/>
      <c r="C27" s="527"/>
      <c r="D27" s="529"/>
      <c r="E27" s="162" t="s">
        <v>85</v>
      </c>
      <c r="F27" s="529" t="s">
        <v>86</v>
      </c>
      <c r="G27" s="529"/>
      <c r="H27" s="534"/>
      <c r="I27" s="535"/>
      <c r="J27" s="537"/>
    </row>
    <row r="28" spans="1:10" ht="48" customHeight="1">
      <c r="A28" s="393" t="s">
        <v>163</v>
      </c>
      <c r="B28" s="394"/>
      <c r="C28" s="394"/>
      <c r="D28" s="394"/>
      <c r="E28" s="394"/>
      <c r="F28" s="394"/>
      <c r="G28" s="394"/>
      <c r="H28" s="394"/>
      <c r="I28" s="394"/>
      <c r="J28" s="45" t="s">
        <v>315</v>
      </c>
    </row>
    <row r="29" spans="1:10" ht="32.25" customHeight="1">
      <c r="A29" s="54" t="s">
        <v>0</v>
      </c>
      <c r="B29" s="315" t="s">
        <v>77</v>
      </c>
      <c r="C29" s="542"/>
      <c r="D29" s="316"/>
      <c r="E29" s="131" t="s">
        <v>35</v>
      </c>
      <c r="F29" s="131" t="s">
        <v>165</v>
      </c>
      <c r="G29" s="315" t="s">
        <v>175</v>
      </c>
      <c r="H29" s="542"/>
      <c r="I29" s="316"/>
      <c r="J29" s="279" t="s">
        <v>420</v>
      </c>
    </row>
    <row r="30" spans="1:10" ht="40.5" customHeight="1">
      <c r="A30" s="3" t="s">
        <v>220</v>
      </c>
      <c r="B30" s="321" t="s">
        <v>221</v>
      </c>
      <c r="C30" s="322"/>
      <c r="D30" s="323"/>
      <c r="E30" s="161" t="s">
        <v>222</v>
      </c>
      <c r="F30" s="133">
        <v>2.52</v>
      </c>
      <c r="G30" s="505" t="s">
        <v>137</v>
      </c>
      <c r="H30" s="506"/>
      <c r="I30" s="507"/>
      <c r="J30" s="280"/>
    </row>
    <row r="31" spans="1:10" ht="40.5" customHeight="1">
      <c r="A31" s="3">
        <v>9</v>
      </c>
      <c r="B31" s="321" t="s">
        <v>172</v>
      </c>
      <c r="C31" s="322"/>
      <c r="D31" s="323"/>
      <c r="E31" s="161" t="s">
        <v>166</v>
      </c>
      <c r="F31" s="133">
        <v>0.72</v>
      </c>
      <c r="G31" s="464"/>
      <c r="H31" s="508"/>
      <c r="I31" s="465"/>
      <c r="J31" s="280"/>
    </row>
    <row r="32" spans="1:10" ht="41.25" customHeight="1">
      <c r="A32" s="135">
        <v>10</v>
      </c>
      <c r="B32" s="307" t="s">
        <v>173</v>
      </c>
      <c r="C32" s="502"/>
      <c r="D32" s="308"/>
      <c r="E32" s="133" t="s">
        <v>166</v>
      </c>
      <c r="F32" s="133">
        <v>2.45</v>
      </c>
      <c r="G32" s="464"/>
      <c r="H32" s="508"/>
      <c r="I32" s="465"/>
      <c r="J32" s="280"/>
    </row>
    <row r="33" spans="1:10" ht="40.5" customHeight="1">
      <c r="A33" s="3">
        <v>19</v>
      </c>
      <c r="B33" s="321" t="s">
        <v>238</v>
      </c>
      <c r="C33" s="322"/>
      <c r="D33" s="323"/>
      <c r="E33" s="161" t="s">
        <v>166</v>
      </c>
      <c r="F33" s="161">
        <v>1.67</v>
      </c>
      <c r="G33" s="464"/>
      <c r="H33" s="508"/>
      <c r="I33" s="465"/>
      <c r="J33" s="280"/>
    </row>
    <row r="34" spans="1:10" ht="39.75" customHeight="1">
      <c r="A34" s="135">
        <v>20</v>
      </c>
      <c r="B34" s="321" t="s">
        <v>239</v>
      </c>
      <c r="C34" s="322"/>
      <c r="D34" s="323"/>
      <c r="E34" s="161" t="s">
        <v>166</v>
      </c>
      <c r="F34" s="133">
        <v>1.64</v>
      </c>
      <c r="G34" s="464"/>
      <c r="H34" s="508"/>
      <c r="I34" s="465"/>
      <c r="J34" s="280"/>
    </row>
    <row r="35" spans="1:10" ht="40.5" customHeight="1">
      <c r="A35" s="135">
        <v>22</v>
      </c>
      <c r="B35" s="321" t="s">
        <v>241</v>
      </c>
      <c r="C35" s="322"/>
      <c r="D35" s="323"/>
      <c r="E35" s="161" t="s">
        <v>166</v>
      </c>
      <c r="F35" s="133">
        <v>1.77</v>
      </c>
      <c r="G35" s="464"/>
      <c r="H35" s="508"/>
      <c r="I35" s="465"/>
      <c r="J35" s="280"/>
    </row>
    <row r="36" spans="1:10" ht="54" customHeight="1">
      <c r="A36" s="135">
        <v>23</v>
      </c>
      <c r="B36" s="309" t="s">
        <v>242</v>
      </c>
      <c r="C36" s="424"/>
      <c r="D36" s="310"/>
      <c r="E36" s="161" t="s">
        <v>166</v>
      </c>
      <c r="F36" s="133">
        <v>1.85</v>
      </c>
      <c r="G36" s="464"/>
      <c r="H36" s="508"/>
      <c r="I36" s="465"/>
      <c r="J36" s="280"/>
    </row>
    <row r="37" spans="1:10" ht="53.25" customHeight="1" thickBot="1">
      <c r="A37" s="6">
        <v>24</v>
      </c>
      <c r="B37" s="344" t="s">
        <v>243</v>
      </c>
      <c r="C37" s="345"/>
      <c r="D37" s="395"/>
      <c r="E37" s="162" t="s">
        <v>166</v>
      </c>
      <c r="F37" s="162">
        <v>2.43</v>
      </c>
      <c r="G37" s="466"/>
      <c r="H37" s="516"/>
      <c r="I37" s="467"/>
      <c r="J37" s="281"/>
    </row>
    <row r="38" spans="1:10" ht="15" customHeight="1" thickBot="1">
      <c r="A38" s="106"/>
      <c r="B38" s="50"/>
      <c r="C38" s="50"/>
      <c r="D38" s="50"/>
      <c r="E38" s="106"/>
      <c r="F38" s="106"/>
      <c r="G38" s="105"/>
      <c r="H38" s="105"/>
      <c r="I38" s="105"/>
      <c r="J38" s="10"/>
    </row>
    <row r="39" spans="1:10" ht="37.5" customHeight="1">
      <c r="A39" s="393" t="s">
        <v>155</v>
      </c>
      <c r="B39" s="394"/>
      <c r="C39" s="394"/>
      <c r="D39" s="394"/>
      <c r="E39" s="394"/>
      <c r="F39" s="394"/>
      <c r="G39" s="394"/>
      <c r="H39" s="394"/>
      <c r="I39" s="394"/>
      <c r="J39" s="1" t="s">
        <v>277</v>
      </c>
    </row>
    <row r="40" spans="1:10" ht="28.5" customHeight="1">
      <c r="A40" s="449" t="s">
        <v>0</v>
      </c>
      <c r="B40" s="522" t="s">
        <v>250</v>
      </c>
      <c r="C40" s="452"/>
      <c r="D40" s="452"/>
      <c r="E40" s="452"/>
      <c r="F40" s="453"/>
      <c r="G40" s="287" t="s">
        <v>249</v>
      </c>
      <c r="H40" s="317" t="s">
        <v>337</v>
      </c>
      <c r="I40" s="318"/>
      <c r="J40" s="512" t="s">
        <v>307</v>
      </c>
    </row>
    <row r="41" spans="1:10" ht="16.5" customHeight="1">
      <c r="A41" s="450"/>
      <c r="B41" s="523"/>
      <c r="C41" s="454"/>
      <c r="D41" s="454"/>
      <c r="E41" s="454"/>
      <c r="F41" s="455"/>
      <c r="G41" s="313"/>
      <c r="H41" s="442" t="s">
        <v>246</v>
      </c>
      <c r="I41" s="443"/>
      <c r="J41" s="302"/>
    </row>
    <row r="42" spans="1:10" ht="36" customHeight="1">
      <c r="A42" s="451"/>
      <c r="B42" s="524"/>
      <c r="C42" s="456"/>
      <c r="D42" s="456"/>
      <c r="E42" s="456"/>
      <c r="F42" s="457"/>
      <c r="G42" s="314"/>
      <c r="H42" s="161" t="s">
        <v>247</v>
      </c>
      <c r="I42" s="112" t="s">
        <v>248</v>
      </c>
      <c r="J42" s="302"/>
    </row>
    <row r="43" spans="1:10" ht="18" customHeight="1">
      <c r="A43" s="2" t="s">
        <v>290</v>
      </c>
      <c r="B43" s="428" t="s">
        <v>266</v>
      </c>
      <c r="C43" s="429"/>
      <c r="D43" s="429"/>
      <c r="E43" s="429"/>
      <c r="F43" s="429"/>
      <c r="G43" s="429"/>
      <c r="H43" s="429"/>
      <c r="I43" s="430"/>
      <c r="J43" s="302"/>
    </row>
    <row r="44" spans="1:10" ht="16.5" customHeight="1">
      <c r="A44" s="319" t="s">
        <v>292</v>
      </c>
      <c r="B44" s="292" t="s">
        <v>280</v>
      </c>
      <c r="C44" s="293"/>
      <c r="D44" s="293"/>
      <c r="E44" s="293"/>
      <c r="F44" s="293"/>
      <c r="G44" s="113" t="s">
        <v>255</v>
      </c>
      <c r="H44" s="79">
        <v>6.25</v>
      </c>
      <c r="I44" s="81">
        <v>5.85</v>
      </c>
      <c r="J44" s="302"/>
    </row>
    <row r="45" spans="1:10" ht="16.5" customHeight="1">
      <c r="A45" s="320"/>
      <c r="B45" s="295"/>
      <c r="C45" s="296"/>
      <c r="D45" s="296"/>
      <c r="E45" s="296"/>
      <c r="F45" s="296"/>
      <c r="G45" s="117" t="s">
        <v>256</v>
      </c>
      <c r="H45" s="79">
        <v>6.05</v>
      </c>
      <c r="I45" s="81">
        <v>5.25</v>
      </c>
      <c r="J45" s="302"/>
    </row>
    <row r="46" spans="1:10" ht="18.75" customHeight="1">
      <c r="A46" s="2" t="s">
        <v>20</v>
      </c>
      <c r="B46" s="428" t="s">
        <v>267</v>
      </c>
      <c r="C46" s="429"/>
      <c r="D46" s="429"/>
      <c r="E46" s="429"/>
      <c r="F46" s="429"/>
      <c r="G46" s="429"/>
      <c r="H46" s="429"/>
      <c r="I46" s="430"/>
      <c r="J46" s="302"/>
    </row>
    <row r="47" spans="1:10" ht="16.5" customHeight="1">
      <c r="A47" s="319" t="s">
        <v>293</v>
      </c>
      <c r="B47" s="292" t="s">
        <v>280</v>
      </c>
      <c r="C47" s="293"/>
      <c r="D47" s="293"/>
      <c r="E47" s="293"/>
      <c r="F47" s="293"/>
      <c r="G47" s="113" t="s">
        <v>255</v>
      </c>
      <c r="H47" s="79">
        <v>6.05</v>
      </c>
      <c r="I47" s="81">
        <v>5.65</v>
      </c>
      <c r="J47" s="302"/>
    </row>
    <row r="48" spans="1:10" ht="16.5" customHeight="1">
      <c r="A48" s="320"/>
      <c r="B48" s="295"/>
      <c r="C48" s="296"/>
      <c r="D48" s="296"/>
      <c r="E48" s="296"/>
      <c r="F48" s="296"/>
      <c r="G48" s="117" t="s">
        <v>256</v>
      </c>
      <c r="H48" s="79">
        <v>5.85</v>
      </c>
      <c r="I48" s="81">
        <v>5.04</v>
      </c>
      <c r="J48" s="302"/>
    </row>
    <row r="49" spans="1:10" ht="18.75" customHeight="1">
      <c r="A49" s="2" t="s">
        <v>95</v>
      </c>
      <c r="B49" s="428" t="s">
        <v>270</v>
      </c>
      <c r="C49" s="429"/>
      <c r="D49" s="429"/>
      <c r="E49" s="429"/>
      <c r="F49" s="429"/>
      <c r="G49" s="429"/>
      <c r="H49" s="429"/>
      <c r="I49" s="430"/>
      <c r="J49" s="302"/>
    </row>
    <row r="50" spans="1:10" ht="16.5" customHeight="1">
      <c r="A50" s="319" t="s">
        <v>294</v>
      </c>
      <c r="B50" s="292" t="s">
        <v>280</v>
      </c>
      <c r="C50" s="293"/>
      <c r="D50" s="293"/>
      <c r="E50" s="293"/>
      <c r="F50" s="293"/>
      <c r="G50" s="113" t="s">
        <v>255</v>
      </c>
      <c r="H50" s="79">
        <v>5.85</v>
      </c>
      <c r="I50" s="81">
        <v>5.45</v>
      </c>
      <c r="J50" s="302"/>
    </row>
    <row r="51" spans="1:10" ht="16.5" customHeight="1" thickBot="1">
      <c r="A51" s="444"/>
      <c r="B51" s="470"/>
      <c r="C51" s="471"/>
      <c r="D51" s="471"/>
      <c r="E51" s="471"/>
      <c r="F51" s="471"/>
      <c r="G51" s="118" t="s">
        <v>256</v>
      </c>
      <c r="H51" s="162">
        <v>5.65</v>
      </c>
      <c r="I51" s="148">
        <v>4.84</v>
      </c>
      <c r="J51" s="303"/>
    </row>
    <row r="52" spans="1:6" ht="16.5" customHeight="1" hidden="1">
      <c r="A52" s="106"/>
      <c r="B52" s="50"/>
      <c r="C52" s="101"/>
      <c r="D52" s="101"/>
      <c r="E52" s="101"/>
      <c r="F52" s="106"/>
    </row>
    <row r="53" spans="1:6" ht="16.5" customHeight="1" hidden="1">
      <c r="A53" s="106"/>
      <c r="B53" s="50"/>
      <c r="C53" s="101"/>
      <c r="D53" s="101"/>
      <c r="E53" s="101"/>
      <c r="F53" s="106"/>
    </row>
    <row r="54" spans="1:6" ht="16.5" customHeight="1" hidden="1">
      <c r="A54" s="106"/>
      <c r="B54" s="50"/>
      <c r="C54" s="101"/>
      <c r="D54" s="101"/>
      <c r="E54" s="101"/>
      <c r="F54" s="106"/>
    </row>
    <row r="55" spans="1:6" ht="16.5" customHeight="1" hidden="1">
      <c r="A55" s="106"/>
      <c r="B55" s="50"/>
      <c r="C55" s="101"/>
      <c r="D55" s="101"/>
      <c r="E55" s="101"/>
      <c r="F55" s="106"/>
    </row>
    <row r="56" spans="1:6" ht="16.5" customHeight="1" hidden="1">
      <c r="A56" s="106"/>
      <c r="B56" s="50"/>
      <c r="C56" s="101"/>
      <c r="D56" s="101"/>
      <c r="E56" s="101"/>
      <c r="F56" s="106"/>
    </row>
    <row r="57" spans="1:6" ht="10.5" customHeight="1">
      <c r="A57" s="106"/>
      <c r="B57" s="50"/>
      <c r="C57" s="101"/>
      <c r="D57" s="101"/>
      <c r="E57" s="101"/>
      <c r="F57" s="106"/>
    </row>
    <row r="58" spans="1:10" ht="22.5" customHeight="1">
      <c r="A58" s="441" t="s">
        <v>32</v>
      </c>
      <c r="B58" s="441"/>
      <c r="C58" s="441"/>
      <c r="D58" s="441"/>
      <c r="E58" s="441"/>
      <c r="F58" s="441"/>
      <c r="G58" s="441"/>
      <c r="H58" s="441"/>
      <c r="I58" s="441"/>
      <c r="J58" s="441"/>
    </row>
    <row r="59" ht="10.5" customHeight="1" thickBot="1"/>
    <row r="60" spans="1:10" ht="65.25" customHeight="1" thickBot="1">
      <c r="A60" s="7" t="s">
        <v>0</v>
      </c>
      <c r="B60" s="147" t="s">
        <v>28</v>
      </c>
      <c r="C60" s="147" t="s">
        <v>35</v>
      </c>
      <c r="D60" s="149" t="s">
        <v>1</v>
      </c>
      <c r="E60" s="385" t="s">
        <v>49</v>
      </c>
      <c r="F60" s="385"/>
      <c r="G60" s="147" t="s">
        <v>116</v>
      </c>
      <c r="H60" s="147" t="s">
        <v>194</v>
      </c>
      <c r="I60" s="150" t="s">
        <v>26</v>
      </c>
      <c r="J60" s="47" t="s">
        <v>27</v>
      </c>
    </row>
    <row r="61" spans="1:11" ht="72.75" customHeight="1" thickBot="1">
      <c r="A61" s="350" t="s">
        <v>435</v>
      </c>
      <c r="B61" s="351"/>
      <c r="C61" s="351"/>
      <c r="D61" s="351"/>
      <c r="E61" s="351"/>
      <c r="F61" s="351"/>
      <c r="G61" s="351"/>
      <c r="H61" s="351"/>
      <c r="I61" s="351"/>
      <c r="J61" s="352"/>
      <c r="K61" s="52"/>
    </row>
    <row r="62" spans="1:10" ht="33.75" customHeight="1">
      <c r="A62" s="328" t="s">
        <v>383</v>
      </c>
      <c r="B62" s="329"/>
      <c r="C62" s="329"/>
      <c r="D62" s="330"/>
      <c r="E62" s="336" t="s">
        <v>363</v>
      </c>
      <c r="F62" s="519" t="s">
        <v>379</v>
      </c>
      <c r="G62" s="299" t="s">
        <v>5</v>
      </c>
      <c r="H62" s="276" t="s">
        <v>117</v>
      </c>
      <c r="I62" s="244" t="s">
        <v>389</v>
      </c>
      <c r="J62" s="25">
        <v>44197</v>
      </c>
    </row>
    <row r="63" spans="1:11" ht="49.5" customHeight="1">
      <c r="A63" s="54">
        <v>1</v>
      </c>
      <c r="B63" s="289" t="s">
        <v>380</v>
      </c>
      <c r="C63" s="290"/>
      <c r="D63" s="291"/>
      <c r="E63" s="337"/>
      <c r="F63" s="520"/>
      <c r="G63" s="300"/>
      <c r="H63" s="277"/>
      <c r="I63" s="371" t="s">
        <v>421</v>
      </c>
      <c r="J63" s="459" t="s">
        <v>438</v>
      </c>
      <c r="K63" s="66">
        <f>0.02702*12/9</f>
        <v>0.036026666666666665</v>
      </c>
    </row>
    <row r="64" spans="1:10" ht="22.5" customHeight="1">
      <c r="A64" s="126" t="s">
        <v>252</v>
      </c>
      <c r="B64" s="289" t="s">
        <v>355</v>
      </c>
      <c r="C64" s="290"/>
      <c r="D64" s="518"/>
      <c r="E64" s="338"/>
      <c r="F64" s="520"/>
      <c r="G64" s="301"/>
      <c r="H64" s="277"/>
      <c r="I64" s="372"/>
      <c r="J64" s="460"/>
    </row>
    <row r="65" spans="1:10" ht="67.5" customHeight="1">
      <c r="A65" s="192" t="s">
        <v>364</v>
      </c>
      <c r="B65" s="13" t="s">
        <v>349</v>
      </c>
      <c r="C65" s="272" t="s">
        <v>6</v>
      </c>
      <c r="D65" s="540">
        <v>856.68</v>
      </c>
      <c r="E65" s="204">
        <v>0.03603</v>
      </c>
      <c r="F65" s="520"/>
      <c r="G65" s="127">
        <f>E65*D65</f>
        <v>30.866180399999998</v>
      </c>
      <c r="H65" s="277"/>
      <c r="I65" s="372"/>
      <c r="J65" s="460"/>
    </row>
    <row r="66" spans="1:11" ht="67.5" customHeight="1">
      <c r="A66" s="2" t="s">
        <v>365</v>
      </c>
      <c r="B66" s="13" t="s">
        <v>350</v>
      </c>
      <c r="C66" s="266"/>
      <c r="D66" s="541"/>
      <c r="E66" s="204">
        <v>0.03603</v>
      </c>
      <c r="F66" s="520"/>
      <c r="G66" s="127">
        <f>E66*D65</f>
        <v>30.866180399999998</v>
      </c>
      <c r="H66" s="277"/>
      <c r="I66" s="372"/>
      <c r="J66" s="460"/>
      <c r="K66" s="129"/>
    </row>
    <row r="67" spans="1:10" ht="72.75" customHeight="1" thickBot="1">
      <c r="A67" s="19" t="s">
        <v>366</v>
      </c>
      <c r="B67" s="32" t="s">
        <v>351</v>
      </c>
      <c r="C67" s="268"/>
      <c r="D67" s="219" t="s">
        <v>9</v>
      </c>
      <c r="E67" s="249">
        <v>0.03603</v>
      </c>
      <c r="F67" s="521"/>
      <c r="G67" s="174">
        <f>E67*D65</f>
        <v>30.866180399999998</v>
      </c>
      <c r="H67" s="278"/>
      <c r="I67" s="375"/>
      <c r="J67" s="461"/>
    </row>
    <row r="68" spans="1:10" ht="45.75" customHeight="1">
      <c r="A68" s="328" t="s">
        <v>46</v>
      </c>
      <c r="B68" s="329"/>
      <c r="C68" s="329"/>
      <c r="D68" s="330"/>
      <c r="E68" s="233" t="s">
        <v>195</v>
      </c>
      <c r="F68" s="11" t="s">
        <v>63</v>
      </c>
      <c r="G68" s="462" t="s">
        <v>214</v>
      </c>
      <c r="H68" s="463"/>
      <c r="I68" s="238" t="s">
        <v>389</v>
      </c>
      <c r="J68" s="12" t="s">
        <v>76</v>
      </c>
    </row>
    <row r="69" spans="1:12" ht="258.75" customHeight="1" thickBot="1">
      <c r="A69" s="19" t="s">
        <v>223</v>
      </c>
      <c r="B69" s="200" t="s">
        <v>119</v>
      </c>
      <c r="C69" s="32" t="s">
        <v>8</v>
      </c>
      <c r="D69" s="171" t="s">
        <v>450</v>
      </c>
      <c r="E69" s="32">
        <v>3.22</v>
      </c>
      <c r="F69" s="167">
        <f>K69*E69</f>
        <v>175.10148149760002</v>
      </c>
      <c r="G69" s="466"/>
      <c r="H69" s="467"/>
      <c r="I69" s="98" t="s">
        <v>422</v>
      </c>
      <c r="J69" s="5" t="s">
        <v>308</v>
      </c>
      <c r="K69" s="123">
        <f>D65*0.052656+9.27</f>
        <v>54.37934208</v>
      </c>
      <c r="L69" s="124"/>
    </row>
    <row r="70" spans="1:10" ht="45" customHeight="1">
      <c r="A70" s="328" t="s">
        <v>47</v>
      </c>
      <c r="B70" s="329"/>
      <c r="C70" s="329"/>
      <c r="D70" s="330"/>
      <c r="E70" s="41" t="s">
        <v>195</v>
      </c>
      <c r="F70" s="11" t="s">
        <v>63</v>
      </c>
      <c r="G70" s="462" t="s">
        <v>214</v>
      </c>
      <c r="H70" s="463"/>
      <c r="I70" s="238" t="s">
        <v>445</v>
      </c>
      <c r="J70" s="12" t="s">
        <v>76</v>
      </c>
    </row>
    <row r="71" spans="1:10" ht="197.25" customHeight="1" thickBot="1">
      <c r="A71" s="19" t="s">
        <v>223</v>
      </c>
      <c r="B71" s="200" t="s">
        <v>119</v>
      </c>
      <c r="C71" s="32" t="s">
        <v>8</v>
      </c>
      <c r="D71" s="167" t="s">
        <v>448</v>
      </c>
      <c r="E71" s="24">
        <v>4.32</v>
      </c>
      <c r="F71" s="245">
        <f>9.28*E71</f>
        <v>40.0896</v>
      </c>
      <c r="G71" s="466"/>
      <c r="H71" s="467"/>
      <c r="I71" s="122" t="s">
        <v>423</v>
      </c>
      <c r="J71" s="5" t="s">
        <v>302</v>
      </c>
    </row>
    <row r="72" spans="1:10" ht="45" customHeight="1">
      <c r="A72" s="328" t="s">
        <v>48</v>
      </c>
      <c r="B72" s="329"/>
      <c r="C72" s="329"/>
      <c r="D72" s="330"/>
      <c r="E72" s="41" t="s">
        <v>7</v>
      </c>
      <c r="F72" s="11" t="s">
        <v>63</v>
      </c>
      <c r="G72" s="462" t="s">
        <v>214</v>
      </c>
      <c r="H72" s="463"/>
      <c r="I72" s="238" t="s">
        <v>389</v>
      </c>
      <c r="J72" s="12" t="s">
        <v>76</v>
      </c>
    </row>
    <row r="73" spans="1:10" ht="185.25" customHeight="1" thickBot="1">
      <c r="A73" s="19" t="s">
        <v>223</v>
      </c>
      <c r="B73" s="200" t="s">
        <v>119</v>
      </c>
      <c r="C73" s="32" t="s">
        <v>8</v>
      </c>
      <c r="D73" s="246" t="s">
        <v>449</v>
      </c>
      <c r="E73" s="227">
        <v>7.54</v>
      </c>
      <c r="F73" s="167">
        <f>4.26*E73</f>
        <v>32.1204</v>
      </c>
      <c r="G73" s="466"/>
      <c r="H73" s="467"/>
      <c r="I73" s="122" t="s">
        <v>423</v>
      </c>
      <c r="J73" s="55" t="s">
        <v>90</v>
      </c>
    </row>
    <row r="74" spans="1:11" ht="31.5" customHeight="1">
      <c r="A74" s="328" t="s">
        <v>10</v>
      </c>
      <c r="B74" s="329"/>
      <c r="C74" s="330"/>
      <c r="D74" s="490" t="s">
        <v>447</v>
      </c>
      <c r="E74" s="21" t="s">
        <v>18</v>
      </c>
      <c r="F74" s="21" t="s">
        <v>36</v>
      </c>
      <c r="G74" s="264" t="s">
        <v>25</v>
      </c>
      <c r="H74" s="265"/>
      <c r="I74" s="236" t="s">
        <v>445</v>
      </c>
      <c r="J74" s="12" t="s">
        <v>53</v>
      </c>
      <c r="K74" s="121"/>
    </row>
    <row r="75" spans="1:10" ht="135" customHeight="1">
      <c r="A75" s="209">
        <v>1</v>
      </c>
      <c r="B75" s="56" t="s">
        <v>12</v>
      </c>
      <c r="C75" s="183" t="s">
        <v>157</v>
      </c>
      <c r="D75" s="274"/>
      <c r="E75" s="363" t="s">
        <v>61</v>
      </c>
      <c r="F75" s="184" t="s">
        <v>37</v>
      </c>
      <c r="G75" s="266"/>
      <c r="H75" s="267"/>
      <c r="I75" s="372" t="str">
        <f>Ангарск!I190</f>
        <v>Приказ службы по тарифам Иркутской области                       от 18.12.2020 № 410-спр                   "Об утверждении предельных максимальных уровней розничных цен на сжиженный газ, реализуемый                             АО "Иркутскоблгаз" населению для бытовых нужд (кроме газа для арендаторов нежилых помещений в в жилых домах и газа для заправки автотранспортных средств) на территории Иркутской области"</v>
      </c>
      <c r="J75" s="514" t="s">
        <v>287</v>
      </c>
    </row>
    <row r="76" spans="1:10" ht="30" customHeight="1">
      <c r="A76" s="57"/>
      <c r="B76" s="58"/>
      <c r="C76" s="58"/>
      <c r="D76" s="188">
        <f>Ангарск!D191</f>
        <v>26.37</v>
      </c>
      <c r="E76" s="364"/>
      <c r="F76" s="188">
        <f>D76*5.4</f>
        <v>142.39800000000002</v>
      </c>
      <c r="G76" s="266"/>
      <c r="H76" s="267"/>
      <c r="I76" s="374"/>
      <c r="J76" s="514"/>
    </row>
    <row r="77" spans="1:14" ht="100.5" customHeight="1" thickBot="1">
      <c r="A77" s="59"/>
      <c r="B77" s="60"/>
      <c r="C77" s="60"/>
      <c r="D77" s="221" t="s">
        <v>60</v>
      </c>
      <c r="E77" s="365"/>
      <c r="F77" s="28" t="s">
        <v>156</v>
      </c>
      <c r="G77" s="268"/>
      <c r="H77" s="269"/>
      <c r="I77" s="375"/>
      <c r="J77" s="539"/>
      <c r="N77" s="48"/>
    </row>
    <row r="78" spans="1:10" ht="49.5" customHeight="1">
      <c r="A78" s="328" t="s">
        <v>13</v>
      </c>
      <c r="B78" s="329"/>
      <c r="C78" s="330"/>
      <c r="D78" s="21"/>
      <c r="E78" s="21" t="s">
        <v>196</v>
      </c>
      <c r="F78" s="22" t="s">
        <v>63</v>
      </c>
      <c r="G78" s="462" t="s">
        <v>214</v>
      </c>
      <c r="H78" s="463"/>
      <c r="I78" s="236" t="s">
        <v>389</v>
      </c>
      <c r="J78" s="12" t="s">
        <v>51</v>
      </c>
    </row>
    <row r="79" spans="1:10" ht="135" customHeight="1" thickBot="1">
      <c r="A79" s="6">
        <v>1</v>
      </c>
      <c r="B79" s="39" t="s">
        <v>16</v>
      </c>
      <c r="C79" s="32" t="s">
        <v>15</v>
      </c>
      <c r="D79" s="85" t="s">
        <v>443</v>
      </c>
      <c r="E79" s="33" t="s">
        <v>158</v>
      </c>
      <c r="F79" s="229" t="s">
        <v>158</v>
      </c>
      <c r="G79" s="466"/>
      <c r="H79" s="467"/>
      <c r="I79" s="98" t="s">
        <v>387</v>
      </c>
      <c r="J79" s="90" t="s">
        <v>424</v>
      </c>
    </row>
    <row r="80" spans="1:10" ht="21" customHeight="1">
      <c r="A80" s="328" t="s">
        <v>42</v>
      </c>
      <c r="B80" s="329"/>
      <c r="C80" s="330"/>
      <c r="D80" s="34"/>
      <c r="E80" s="35"/>
      <c r="F80" s="222"/>
      <c r="G80" s="36"/>
      <c r="H80" s="37"/>
      <c r="I80" s="116">
        <v>44197</v>
      </c>
      <c r="J80" s="38"/>
    </row>
    <row r="81" spans="1:10" ht="174" customHeight="1" thickBot="1">
      <c r="A81" s="6">
        <v>1</v>
      </c>
      <c r="B81" s="39" t="s">
        <v>43</v>
      </c>
      <c r="C81" s="32" t="s">
        <v>138</v>
      </c>
      <c r="D81" s="85" t="s">
        <v>327</v>
      </c>
      <c r="E81" s="40" t="s">
        <v>45</v>
      </c>
      <c r="F81" s="205" t="s">
        <v>44</v>
      </c>
      <c r="G81" s="479" t="s">
        <v>45</v>
      </c>
      <c r="H81" s="480"/>
      <c r="I81" s="33" t="s">
        <v>419</v>
      </c>
      <c r="J81" s="5"/>
    </row>
    <row r="82" spans="1:10" ht="42.75" customHeight="1">
      <c r="A82" s="328" t="s">
        <v>322</v>
      </c>
      <c r="B82" s="329"/>
      <c r="C82" s="330"/>
      <c r="D82" s="84" t="s">
        <v>324</v>
      </c>
      <c r="E82" s="107" t="s">
        <v>334</v>
      </c>
      <c r="F82" s="41" t="str">
        <f>Ангарск!F197</f>
        <v>Размер платы                          за 1 чел. в мес. </v>
      </c>
      <c r="G82" s="264" t="s">
        <v>25</v>
      </c>
      <c r="H82" s="265"/>
      <c r="I82" s="236" t="s">
        <v>389</v>
      </c>
      <c r="J82" s="1" t="str">
        <f>Мегет!J184</f>
        <v> с 01.12.2019</v>
      </c>
    </row>
    <row r="83" spans="1:10" ht="95.25" customHeight="1">
      <c r="A83" s="3">
        <v>1</v>
      </c>
      <c r="B83" s="83" t="s">
        <v>323</v>
      </c>
      <c r="C83" s="13" t="s">
        <v>8</v>
      </c>
      <c r="D83" s="169" t="str">
        <f>Ангарск!D198</f>
        <v>499,66                 (с НДС)</v>
      </c>
      <c r="E83" s="108">
        <f>Ангарск!E198</f>
        <v>2.1</v>
      </c>
      <c r="F83" s="170">
        <f>Ангарск!F198</f>
        <v>87.4405</v>
      </c>
      <c r="G83" s="266"/>
      <c r="H83" s="267"/>
      <c r="I83" s="262" t="s">
        <v>402</v>
      </c>
      <c r="J83" s="270" t="str">
        <f>Мегет!J185</f>
        <v>Приказы Министерства жилищной политики, энергетики и транспорта Иркутской области                               от 28.06.2019 № 58-28-мпр                         "Об установлении нормативов накопления твердых коммунальных отходов на территории Иркутской области"       и от 24.12.2019 № 58-53-мпр "О внесении изменений в приказ министерства жилищной политики, энергетики и транспорта Иркутской области от 28 декабря 2018 года № 139-мпр"     </v>
      </c>
    </row>
    <row r="84" spans="1:10" ht="96" customHeight="1" thickBot="1">
      <c r="A84" s="6">
        <v>2</v>
      </c>
      <c r="B84" s="39" t="s">
        <v>325</v>
      </c>
      <c r="C84" s="32" t="s">
        <v>8</v>
      </c>
      <c r="D84" s="85" t="str">
        <f>Ангарск!D199</f>
        <v>499,66                        (с НДС)</v>
      </c>
      <c r="E84" s="109">
        <f>Ангарск!E199</f>
        <v>2.1</v>
      </c>
      <c r="F84" s="171">
        <f>Ангарск!F199</f>
        <v>87.4405</v>
      </c>
      <c r="G84" s="268"/>
      <c r="H84" s="269"/>
      <c r="I84" s="263"/>
      <c r="J84" s="271"/>
    </row>
    <row r="85" spans="1:10" ht="20.25" customHeight="1">
      <c r="A85" s="106"/>
      <c r="B85" s="61"/>
      <c r="C85" s="101"/>
      <c r="D85" s="9"/>
      <c r="E85" s="62"/>
      <c r="F85" s="101"/>
      <c r="G85" s="62"/>
      <c r="H85" s="62"/>
      <c r="I85" s="10"/>
      <c r="J85" s="10"/>
    </row>
    <row r="86" spans="1:10" ht="34.5" customHeight="1">
      <c r="A86" s="340" t="s">
        <v>197</v>
      </c>
      <c r="B86" s="340"/>
      <c r="C86" s="340"/>
      <c r="D86" s="340"/>
      <c r="E86" s="340"/>
      <c r="F86" s="340"/>
      <c r="G86" s="340"/>
      <c r="H86" s="340"/>
      <c r="I86" s="340"/>
      <c r="J86" s="340"/>
    </row>
    <row r="87" spans="1:10" ht="34.5" customHeight="1">
      <c r="A87" s="340" t="s">
        <v>291</v>
      </c>
      <c r="B87" s="340"/>
      <c r="C87" s="340"/>
      <c r="D87" s="340"/>
      <c r="E87" s="340"/>
      <c r="F87" s="340"/>
      <c r="G87" s="340"/>
      <c r="H87" s="340"/>
      <c r="I87" s="340"/>
      <c r="J87" s="340"/>
    </row>
    <row r="88" spans="1:10" ht="16.5" customHeight="1">
      <c r="A88" s="340" t="s">
        <v>218</v>
      </c>
      <c r="B88" s="340"/>
      <c r="C88" s="340"/>
      <c r="D88" s="340"/>
      <c r="E88" s="340"/>
      <c r="F88" s="340"/>
      <c r="G88" s="340"/>
      <c r="H88" s="340"/>
      <c r="I88" s="340"/>
      <c r="J88" s="340"/>
    </row>
    <row r="89" spans="1:10" ht="16.5" customHeight="1">
      <c r="A89" s="340" t="s">
        <v>219</v>
      </c>
      <c r="B89" s="340"/>
      <c r="C89" s="340"/>
      <c r="D89" s="340"/>
      <c r="E89" s="340"/>
      <c r="F89" s="340"/>
      <c r="G89" s="340"/>
      <c r="H89" s="340"/>
      <c r="I89" s="340"/>
      <c r="J89" s="340"/>
    </row>
    <row r="90" spans="1:10" ht="48" customHeight="1">
      <c r="A90" s="340" t="s">
        <v>224</v>
      </c>
      <c r="B90" s="340"/>
      <c r="C90" s="340"/>
      <c r="D90" s="340"/>
      <c r="E90" s="340"/>
      <c r="F90" s="340"/>
      <c r="G90" s="340"/>
      <c r="H90" s="340"/>
      <c r="I90" s="340"/>
      <c r="J90" s="340"/>
    </row>
    <row r="91" spans="1:10" ht="16.5" customHeight="1">
      <c r="A91" s="349" t="s">
        <v>198</v>
      </c>
      <c r="B91" s="349"/>
      <c r="C91" s="349"/>
      <c r="D91" s="349"/>
      <c r="E91" s="349"/>
      <c r="F91" s="349"/>
      <c r="G91" s="349"/>
      <c r="H91" s="349"/>
      <c r="I91" s="349"/>
      <c r="J91" s="349"/>
    </row>
    <row r="92" spans="1:10" ht="48.75" customHeight="1">
      <c r="A92" s="340" t="s">
        <v>199</v>
      </c>
      <c r="B92" s="340"/>
      <c r="C92" s="340"/>
      <c r="D92" s="340"/>
      <c r="E92" s="340"/>
      <c r="F92" s="340"/>
      <c r="G92" s="340"/>
      <c r="H92" s="340"/>
      <c r="I92" s="340"/>
      <c r="J92" s="340"/>
    </row>
    <row r="93" spans="1:10" ht="48.75" customHeight="1">
      <c r="A93" s="358" t="s">
        <v>332</v>
      </c>
      <c r="B93" s="358"/>
      <c r="C93" s="358"/>
      <c r="D93" s="358"/>
      <c r="E93" s="358"/>
      <c r="F93" s="358"/>
      <c r="G93" s="358"/>
      <c r="H93" s="358"/>
      <c r="I93" s="358"/>
      <c r="J93" s="358"/>
    </row>
    <row r="94" ht="12.75" hidden="1"/>
    <row r="95" ht="12.75" hidden="1"/>
    <row r="98" spans="1:10" ht="17.25" customHeight="1">
      <c r="A98" s="354" t="s">
        <v>62</v>
      </c>
      <c r="B98" s="354"/>
      <c r="C98" s="354"/>
      <c r="D98" s="354"/>
      <c r="E98" s="354"/>
      <c r="F98" s="104"/>
      <c r="G98" s="49"/>
      <c r="H98" s="49"/>
      <c r="I98" s="355" t="s">
        <v>17</v>
      </c>
      <c r="J98" s="355"/>
    </row>
    <row r="99" spans="1:10" ht="15.75">
      <c r="A99" s="49"/>
      <c r="B99" s="49"/>
      <c r="C99" s="49"/>
      <c r="D99" s="49"/>
      <c r="E99" s="49"/>
      <c r="F99" s="49"/>
      <c r="G99" s="49"/>
      <c r="H99" s="49"/>
      <c r="I99" s="49"/>
      <c r="J99" s="49"/>
    </row>
    <row r="100" spans="1:10" ht="15.75">
      <c r="A100" s="354"/>
      <c r="B100" s="354"/>
      <c r="C100" s="354"/>
      <c r="D100" s="354"/>
      <c r="E100" s="354"/>
      <c r="F100" s="91"/>
      <c r="G100" s="49"/>
      <c r="H100" s="49"/>
      <c r="I100" s="49"/>
      <c r="J100" s="49"/>
    </row>
  </sheetData>
  <sheetProtection/>
  <mergeCells count="118">
    <mergeCell ref="H8:I8"/>
    <mergeCell ref="B9:G9"/>
    <mergeCell ref="H18:I21"/>
    <mergeCell ref="B12:G12"/>
    <mergeCell ref="H12:I12"/>
    <mergeCell ref="H9:I9"/>
    <mergeCell ref="A11:I11"/>
    <mergeCell ref="A13:I13"/>
    <mergeCell ref="A14:I14"/>
    <mergeCell ref="A1:J1"/>
    <mergeCell ref="E2:G2"/>
    <mergeCell ref="A3:J3"/>
    <mergeCell ref="B5:G5"/>
    <mergeCell ref="H5:I5"/>
    <mergeCell ref="A10:I10"/>
    <mergeCell ref="J7:J10"/>
    <mergeCell ref="A6:I6"/>
    <mergeCell ref="A7:I7"/>
    <mergeCell ref="B8:G8"/>
    <mergeCell ref="J16:J21"/>
    <mergeCell ref="A15:I15"/>
    <mergeCell ref="A16:A17"/>
    <mergeCell ref="B16:C17"/>
    <mergeCell ref="D16:D17"/>
    <mergeCell ref="A18:A21"/>
    <mergeCell ref="B18:C21"/>
    <mergeCell ref="D18:D21"/>
    <mergeCell ref="E16:E17"/>
    <mergeCell ref="A58:J58"/>
    <mergeCell ref="E60:F60"/>
    <mergeCell ref="A28:I28"/>
    <mergeCell ref="B29:D29"/>
    <mergeCell ref="G29:I29"/>
    <mergeCell ref="A22:I22"/>
    <mergeCell ref="B23:C23"/>
    <mergeCell ref="B35:D35"/>
    <mergeCell ref="J29:J37"/>
    <mergeCell ref="B36:D36"/>
    <mergeCell ref="A68:D68"/>
    <mergeCell ref="A91:J91"/>
    <mergeCell ref="A92:J92"/>
    <mergeCell ref="A98:E98"/>
    <mergeCell ref="I98:J98"/>
    <mergeCell ref="G62:G64"/>
    <mergeCell ref="H62:H67"/>
    <mergeCell ref="I63:I67"/>
    <mergeCell ref="A70:D70"/>
    <mergeCell ref="A72:D72"/>
    <mergeCell ref="A100:E100"/>
    <mergeCell ref="A78:C78"/>
    <mergeCell ref="G78:H79"/>
    <mergeCell ref="A80:C80"/>
    <mergeCell ref="G81:H81"/>
    <mergeCell ref="A93:J93"/>
    <mergeCell ref="A90:J90"/>
    <mergeCell ref="A87:J87"/>
    <mergeCell ref="A82:C82"/>
    <mergeCell ref="G82:H84"/>
    <mergeCell ref="I75:I77"/>
    <mergeCell ref="G74:H77"/>
    <mergeCell ref="J75:J77"/>
    <mergeCell ref="G72:H73"/>
    <mergeCell ref="E75:E77"/>
    <mergeCell ref="A61:J61"/>
    <mergeCell ref="A74:C74"/>
    <mergeCell ref="J63:J67"/>
    <mergeCell ref="C65:C67"/>
    <mergeCell ref="D65:D66"/>
    <mergeCell ref="D24:D27"/>
    <mergeCell ref="F24:G24"/>
    <mergeCell ref="F23:G23"/>
    <mergeCell ref="F16:G16"/>
    <mergeCell ref="H16:I17"/>
    <mergeCell ref="D74:D75"/>
    <mergeCell ref="G40:G42"/>
    <mergeCell ref="B63:D63"/>
    <mergeCell ref="E62:E64"/>
    <mergeCell ref="A62:D62"/>
    <mergeCell ref="A24:A27"/>
    <mergeCell ref="A88:J88"/>
    <mergeCell ref="A89:J89"/>
    <mergeCell ref="H23:I23"/>
    <mergeCell ref="H24:I27"/>
    <mergeCell ref="J23:J27"/>
    <mergeCell ref="B30:D30"/>
    <mergeCell ref="A86:J86"/>
    <mergeCell ref="G68:H69"/>
    <mergeCell ref="G70:H71"/>
    <mergeCell ref="A39:I39"/>
    <mergeCell ref="A40:A42"/>
    <mergeCell ref="B24:C27"/>
    <mergeCell ref="F25:G25"/>
    <mergeCell ref="F26:G26"/>
    <mergeCell ref="F27:G27"/>
    <mergeCell ref="B32:D32"/>
    <mergeCell ref="G30:I37"/>
    <mergeCell ref="B31:D31"/>
    <mergeCell ref="B37:D37"/>
    <mergeCell ref="A47:A48"/>
    <mergeCell ref="B40:F42"/>
    <mergeCell ref="J11:J12"/>
    <mergeCell ref="I83:I84"/>
    <mergeCell ref="J83:J84"/>
    <mergeCell ref="B49:I49"/>
    <mergeCell ref="B33:D33"/>
    <mergeCell ref="B34:D34"/>
    <mergeCell ref="B46:I46"/>
    <mergeCell ref="B47:F48"/>
    <mergeCell ref="B64:D64"/>
    <mergeCell ref="F62:F67"/>
    <mergeCell ref="A50:A51"/>
    <mergeCell ref="B50:F51"/>
    <mergeCell ref="J40:J51"/>
    <mergeCell ref="B43:I43"/>
    <mergeCell ref="B44:F45"/>
    <mergeCell ref="H40:I40"/>
    <mergeCell ref="H41:I41"/>
    <mergeCell ref="A44:A45"/>
  </mergeCells>
  <printOptions/>
  <pageMargins left="0.8267716535433072" right="0.2362204724409449" top="0.5511811023622047" bottom="0.35433070866141736" header="0.31496062992125984" footer="0.31496062992125984"/>
  <pageSetup fitToHeight="5" horizontalDpi="600" verticalDpi="600" orientation="landscape" paperSize="9" scale="71" r:id="rId1"/>
  <rowBreaks count="5" manualBreakCount="5">
    <brk id="21" max="9" man="1"/>
    <brk id="38" max="9" man="1"/>
    <brk id="67" max="9" man="1"/>
    <brk id="71" max="9" man="1"/>
    <brk id="79" max="9" man="1"/>
  </rowBreaks>
</worksheet>
</file>

<file path=xl/worksheets/sheet4.xml><?xml version="1.0" encoding="utf-8"?>
<worksheet xmlns="http://schemas.openxmlformats.org/spreadsheetml/2006/main" xmlns:r="http://schemas.openxmlformats.org/officeDocument/2006/relationships">
  <sheetPr>
    <tabColor rgb="FF0070C0"/>
  </sheetPr>
  <dimension ref="A1:N174"/>
  <sheetViews>
    <sheetView view="pageBreakPreview" zoomScale="90" zoomScaleSheetLayoutView="90" zoomScalePageLayoutView="0" workbookViewId="0" topLeftCell="A154">
      <selection activeCell="Q96" sqref="Q96"/>
    </sheetView>
  </sheetViews>
  <sheetFormatPr defaultColWidth="9.00390625" defaultRowHeight="12.75"/>
  <cols>
    <col min="1" max="1" width="5.625" style="42" customWidth="1"/>
    <col min="2" max="2" width="35.00390625" style="42" customWidth="1"/>
    <col min="3" max="3" width="10.25390625" style="42" customWidth="1"/>
    <col min="4" max="4" width="14.25390625" style="42" customWidth="1"/>
    <col min="5" max="5" width="14.00390625" style="42" customWidth="1"/>
    <col min="6" max="6" width="18.375" style="42" customWidth="1"/>
    <col min="7" max="7" width="15.625" style="42" customWidth="1"/>
    <col min="8" max="8" width="22.125" style="42" customWidth="1"/>
    <col min="9" max="9" width="28.125" style="42" customWidth="1"/>
    <col min="10" max="10" width="28.25390625" style="42" customWidth="1"/>
    <col min="11" max="11" width="14.00390625" style="42" customWidth="1"/>
    <col min="12" max="16384" width="9.125" style="42" customWidth="1"/>
  </cols>
  <sheetData>
    <row r="1" spans="1:10" s="100" customFormat="1" ht="27.75" customHeight="1">
      <c r="A1" s="402" t="s">
        <v>330</v>
      </c>
      <c r="B1" s="402"/>
      <c r="C1" s="402"/>
      <c r="D1" s="402"/>
      <c r="E1" s="402"/>
      <c r="F1" s="402"/>
      <c r="G1" s="402"/>
      <c r="H1" s="402"/>
      <c r="I1" s="402"/>
      <c r="J1" s="402"/>
    </row>
    <row r="2" spans="1:10" s="100" customFormat="1" ht="17.25" customHeight="1">
      <c r="A2" s="102"/>
      <c r="B2" s="102"/>
      <c r="C2" s="102"/>
      <c r="D2" s="102"/>
      <c r="E2" s="402" t="s">
        <v>440</v>
      </c>
      <c r="F2" s="402"/>
      <c r="G2" s="402"/>
      <c r="H2" s="102"/>
      <c r="I2" s="102"/>
      <c r="J2" s="102"/>
    </row>
    <row r="3" spans="1:10" s="100" customFormat="1" ht="17.25" customHeight="1">
      <c r="A3" s="102"/>
      <c r="B3" s="102"/>
      <c r="C3" s="102"/>
      <c r="D3" s="102"/>
      <c r="E3" s="102"/>
      <c r="F3" s="102"/>
      <c r="G3" s="102"/>
      <c r="H3" s="102"/>
      <c r="I3" s="102"/>
      <c r="J3" s="102"/>
    </row>
    <row r="4" spans="1:10" ht="19.5" customHeight="1" thickBot="1">
      <c r="A4" s="403" t="s">
        <v>34</v>
      </c>
      <c r="B4" s="403"/>
      <c r="C4" s="403"/>
      <c r="D4" s="403"/>
      <c r="E4" s="403"/>
      <c r="F4" s="403"/>
      <c r="G4" s="403"/>
      <c r="H4" s="403"/>
      <c r="I4" s="403"/>
      <c r="J4" s="403"/>
    </row>
    <row r="5" spans="1:10" ht="15" customHeight="1" hidden="1" thickBot="1">
      <c r="A5" s="103"/>
      <c r="B5" s="103"/>
      <c r="C5" s="103"/>
      <c r="D5" s="103"/>
      <c r="E5" s="103"/>
      <c r="F5" s="103"/>
      <c r="G5" s="103"/>
      <c r="H5" s="103"/>
      <c r="I5" s="103"/>
      <c r="J5" s="103"/>
    </row>
    <row r="6" spans="1:10" ht="61.5" customHeight="1" thickBot="1">
      <c r="A6" s="7" t="s">
        <v>0</v>
      </c>
      <c r="B6" s="412" t="s">
        <v>31</v>
      </c>
      <c r="C6" s="413"/>
      <c r="D6" s="413"/>
      <c r="E6" s="413"/>
      <c r="F6" s="413"/>
      <c r="G6" s="413"/>
      <c r="H6" s="404" t="s">
        <v>50</v>
      </c>
      <c r="I6" s="405"/>
      <c r="J6" s="8" t="s">
        <v>26</v>
      </c>
    </row>
    <row r="7" spans="1:10" ht="23.25" customHeight="1">
      <c r="A7" s="341" t="s">
        <v>111</v>
      </c>
      <c r="B7" s="342"/>
      <c r="C7" s="342"/>
      <c r="D7" s="342"/>
      <c r="E7" s="342"/>
      <c r="F7" s="342"/>
      <c r="G7" s="343"/>
      <c r="H7" s="584"/>
      <c r="I7" s="585"/>
      <c r="J7" s="1" t="s">
        <v>68</v>
      </c>
    </row>
    <row r="8" spans="1:10" ht="52.5" customHeight="1">
      <c r="A8" s="416" t="s">
        <v>144</v>
      </c>
      <c r="B8" s="417"/>
      <c r="C8" s="417"/>
      <c r="D8" s="417"/>
      <c r="E8" s="417"/>
      <c r="F8" s="417"/>
      <c r="G8" s="417"/>
      <c r="H8" s="417"/>
      <c r="I8" s="418"/>
      <c r="J8" s="409" t="s">
        <v>461</v>
      </c>
    </row>
    <row r="9" spans="1:10" ht="16.5" customHeight="1">
      <c r="A9" s="3">
        <v>1</v>
      </c>
      <c r="B9" s="321" t="s">
        <v>56</v>
      </c>
      <c r="C9" s="322"/>
      <c r="D9" s="322"/>
      <c r="E9" s="322"/>
      <c r="F9" s="322"/>
      <c r="G9" s="322"/>
      <c r="H9" s="414"/>
      <c r="I9" s="415"/>
      <c r="J9" s="410"/>
    </row>
    <row r="10" spans="1:10" ht="16.5" customHeight="1">
      <c r="A10" s="3" t="s">
        <v>135</v>
      </c>
      <c r="B10" s="321" t="s">
        <v>4</v>
      </c>
      <c r="C10" s="322"/>
      <c r="D10" s="322"/>
      <c r="E10" s="322"/>
      <c r="F10" s="322"/>
      <c r="G10" s="322"/>
      <c r="H10" s="414">
        <v>10.27</v>
      </c>
      <c r="I10" s="415"/>
      <c r="J10" s="410"/>
    </row>
    <row r="11" spans="1:10" ht="16.5" customHeight="1">
      <c r="A11" s="3">
        <v>2</v>
      </c>
      <c r="B11" s="321" t="s">
        <v>65</v>
      </c>
      <c r="C11" s="322"/>
      <c r="D11" s="322"/>
      <c r="E11" s="322"/>
      <c r="F11" s="322"/>
      <c r="G11" s="322"/>
      <c r="H11" s="414"/>
      <c r="I11" s="415"/>
      <c r="J11" s="410"/>
    </row>
    <row r="12" spans="1:10" ht="16.5" customHeight="1">
      <c r="A12" s="2" t="s">
        <v>23</v>
      </c>
      <c r="B12" s="321" t="s">
        <v>69</v>
      </c>
      <c r="C12" s="322"/>
      <c r="D12" s="322"/>
      <c r="E12" s="322"/>
      <c r="F12" s="322"/>
      <c r="G12" s="323"/>
      <c r="H12" s="414">
        <v>7.95</v>
      </c>
      <c r="I12" s="415"/>
      <c r="J12" s="410"/>
    </row>
    <row r="13" spans="1:10" ht="16.5" customHeight="1">
      <c r="A13" s="3">
        <v>3</v>
      </c>
      <c r="B13" s="321" t="s">
        <v>140</v>
      </c>
      <c r="C13" s="322"/>
      <c r="D13" s="322"/>
      <c r="E13" s="322"/>
      <c r="F13" s="322"/>
      <c r="G13" s="322"/>
      <c r="H13" s="414">
        <v>4.65</v>
      </c>
      <c r="I13" s="415"/>
      <c r="J13" s="410"/>
    </row>
    <row r="14" spans="1:10" ht="101.25" customHeight="1" thickBot="1">
      <c r="A14" s="406" t="str">
        <f>Ангарск!A17</f>
        <v>Примечание: размеры платы, определенные по результатам общего собрания собственников жилых помещений, или введенные на основании положений заключенного с управляющей  организацией договора, необходимо уточнять в управляющей организации;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отражается в платежных документах дополнительной суммой, так как в установленные размеры платы не включена;                                                                                                                                                                                                                                с 01.01.2019 стоимость услуг по сбору, вывозу, захоронению твердых коммунальных отходов исключена в связи с началом оказания услуг по обращению с твердыми коммунальными отходами региональным оператором по обращению с твердыми коммунальными отходами, при этом размер платы за содержание жилого помещения оставлен без изменения </v>
      </c>
      <c r="B14" s="407"/>
      <c r="C14" s="407"/>
      <c r="D14" s="407"/>
      <c r="E14" s="407"/>
      <c r="F14" s="407"/>
      <c r="G14" s="407"/>
      <c r="H14" s="407"/>
      <c r="I14" s="408"/>
      <c r="J14" s="411"/>
    </row>
    <row r="15" spans="1:10" ht="26.25" customHeight="1">
      <c r="A15" s="341" t="s">
        <v>180</v>
      </c>
      <c r="B15" s="342"/>
      <c r="C15" s="342"/>
      <c r="D15" s="342"/>
      <c r="E15" s="342"/>
      <c r="F15" s="342"/>
      <c r="G15" s="342"/>
      <c r="H15" s="342"/>
      <c r="I15" s="343"/>
      <c r="J15" s="43" t="s">
        <v>161</v>
      </c>
    </row>
    <row r="16" spans="1:10" ht="26.25" customHeight="1">
      <c r="A16" s="419" t="s">
        <v>0</v>
      </c>
      <c r="B16" s="398" t="s">
        <v>77</v>
      </c>
      <c r="C16" s="399"/>
      <c r="D16" s="337" t="s">
        <v>35</v>
      </c>
      <c r="E16" s="337" t="s">
        <v>78</v>
      </c>
      <c r="F16" s="338" t="s">
        <v>79</v>
      </c>
      <c r="G16" s="338"/>
      <c r="H16" s="398" t="s">
        <v>175</v>
      </c>
      <c r="I16" s="399"/>
      <c r="J16" s="302" t="s">
        <v>316</v>
      </c>
    </row>
    <row r="17" spans="1:10" ht="29.25" customHeight="1">
      <c r="A17" s="420"/>
      <c r="B17" s="400"/>
      <c r="C17" s="401"/>
      <c r="D17" s="338"/>
      <c r="E17" s="338"/>
      <c r="F17" s="131" t="s">
        <v>80</v>
      </c>
      <c r="G17" s="131" t="s">
        <v>81</v>
      </c>
      <c r="H17" s="400"/>
      <c r="I17" s="401"/>
      <c r="J17" s="302"/>
    </row>
    <row r="18" spans="1:10" ht="18" customHeight="1">
      <c r="A18" s="304">
        <v>1</v>
      </c>
      <c r="B18" s="307" t="s">
        <v>112</v>
      </c>
      <c r="C18" s="308"/>
      <c r="D18" s="287" t="s">
        <v>141</v>
      </c>
      <c r="E18" s="139" t="s">
        <v>82</v>
      </c>
      <c r="F18" s="163">
        <v>0.03</v>
      </c>
      <c r="G18" s="163">
        <v>0.03</v>
      </c>
      <c r="H18" s="272" t="s">
        <v>137</v>
      </c>
      <c r="I18" s="273"/>
      <c r="J18" s="302"/>
    </row>
    <row r="19" spans="1:10" ht="18" customHeight="1">
      <c r="A19" s="305"/>
      <c r="B19" s="309"/>
      <c r="C19" s="310"/>
      <c r="D19" s="313"/>
      <c r="E19" s="139" t="s">
        <v>83</v>
      </c>
      <c r="F19" s="161">
        <v>0.032</v>
      </c>
      <c r="G19" s="161">
        <v>0.032</v>
      </c>
      <c r="H19" s="266"/>
      <c r="I19" s="267"/>
      <c r="J19" s="302"/>
    </row>
    <row r="20" spans="1:10" ht="18" customHeight="1">
      <c r="A20" s="305"/>
      <c r="B20" s="309"/>
      <c r="C20" s="310"/>
      <c r="D20" s="313"/>
      <c r="E20" s="139" t="s">
        <v>84</v>
      </c>
      <c r="F20" s="161">
        <v>0.037</v>
      </c>
      <c r="G20" s="161">
        <v>0.037</v>
      </c>
      <c r="H20" s="266"/>
      <c r="I20" s="267"/>
      <c r="J20" s="302"/>
    </row>
    <row r="21" spans="1:10" ht="18" customHeight="1">
      <c r="A21" s="306"/>
      <c r="B21" s="311"/>
      <c r="C21" s="312"/>
      <c r="D21" s="314"/>
      <c r="E21" s="139" t="s">
        <v>85</v>
      </c>
      <c r="F21" s="161" t="s">
        <v>86</v>
      </c>
      <c r="G21" s="161" t="s">
        <v>86</v>
      </c>
      <c r="H21" s="266"/>
      <c r="I21" s="267"/>
      <c r="J21" s="302"/>
    </row>
    <row r="22" spans="1:10" ht="18" customHeight="1">
      <c r="A22" s="304">
        <v>2</v>
      </c>
      <c r="B22" s="307" t="s">
        <v>88</v>
      </c>
      <c r="C22" s="308"/>
      <c r="D22" s="287" t="s">
        <v>113</v>
      </c>
      <c r="E22" s="139" t="s">
        <v>82</v>
      </c>
      <c r="F22" s="163">
        <v>0.04</v>
      </c>
      <c r="G22" s="161" t="s">
        <v>87</v>
      </c>
      <c r="H22" s="266"/>
      <c r="I22" s="267"/>
      <c r="J22" s="302"/>
    </row>
    <row r="23" spans="1:10" ht="18" customHeight="1">
      <c r="A23" s="305"/>
      <c r="B23" s="309"/>
      <c r="C23" s="310"/>
      <c r="D23" s="313"/>
      <c r="E23" s="139" t="s">
        <v>83</v>
      </c>
      <c r="F23" s="161" t="s">
        <v>86</v>
      </c>
      <c r="G23" s="161" t="s">
        <v>87</v>
      </c>
      <c r="H23" s="266"/>
      <c r="I23" s="267"/>
      <c r="J23" s="302"/>
    </row>
    <row r="24" spans="1:10" ht="18" customHeight="1">
      <c r="A24" s="305"/>
      <c r="B24" s="309"/>
      <c r="C24" s="310"/>
      <c r="D24" s="313"/>
      <c r="E24" s="139" t="s">
        <v>84</v>
      </c>
      <c r="F24" s="161" t="s">
        <v>86</v>
      </c>
      <c r="G24" s="161" t="s">
        <v>87</v>
      </c>
      <c r="H24" s="266"/>
      <c r="I24" s="267"/>
      <c r="J24" s="302"/>
    </row>
    <row r="25" spans="1:10" ht="18" customHeight="1">
      <c r="A25" s="306"/>
      <c r="B25" s="311"/>
      <c r="C25" s="312"/>
      <c r="D25" s="314"/>
      <c r="E25" s="139" t="s">
        <v>85</v>
      </c>
      <c r="F25" s="161" t="s">
        <v>86</v>
      </c>
      <c r="G25" s="161" t="s">
        <v>87</v>
      </c>
      <c r="H25" s="266"/>
      <c r="I25" s="267"/>
      <c r="J25" s="302"/>
    </row>
    <row r="26" spans="1:10" ht="18" customHeight="1">
      <c r="A26" s="304">
        <v>3</v>
      </c>
      <c r="B26" s="307" t="s">
        <v>115</v>
      </c>
      <c r="C26" s="308"/>
      <c r="D26" s="287" t="s">
        <v>113</v>
      </c>
      <c r="E26" s="139" t="s">
        <v>82</v>
      </c>
      <c r="F26" s="161">
        <v>0.023</v>
      </c>
      <c r="G26" s="161" t="s">
        <v>87</v>
      </c>
      <c r="H26" s="266"/>
      <c r="I26" s="267"/>
      <c r="J26" s="302"/>
    </row>
    <row r="27" spans="1:10" ht="18" customHeight="1">
      <c r="A27" s="305"/>
      <c r="B27" s="309"/>
      <c r="C27" s="310"/>
      <c r="D27" s="313"/>
      <c r="E27" s="139" t="s">
        <v>83</v>
      </c>
      <c r="F27" s="161" t="s">
        <v>86</v>
      </c>
      <c r="G27" s="161" t="s">
        <v>87</v>
      </c>
      <c r="H27" s="266"/>
      <c r="I27" s="267"/>
      <c r="J27" s="302"/>
    </row>
    <row r="28" spans="1:10" ht="18" customHeight="1">
      <c r="A28" s="305"/>
      <c r="B28" s="309"/>
      <c r="C28" s="310"/>
      <c r="D28" s="313"/>
      <c r="E28" s="139" t="s">
        <v>84</v>
      </c>
      <c r="F28" s="161" t="s">
        <v>86</v>
      </c>
      <c r="G28" s="161" t="s">
        <v>87</v>
      </c>
      <c r="H28" s="266"/>
      <c r="I28" s="267"/>
      <c r="J28" s="302"/>
    </row>
    <row r="29" spans="1:10" ht="18" customHeight="1">
      <c r="A29" s="306"/>
      <c r="B29" s="311"/>
      <c r="C29" s="312"/>
      <c r="D29" s="314"/>
      <c r="E29" s="139" t="s">
        <v>85</v>
      </c>
      <c r="F29" s="161" t="s">
        <v>86</v>
      </c>
      <c r="G29" s="161" t="s">
        <v>87</v>
      </c>
      <c r="H29" s="266"/>
      <c r="I29" s="267"/>
      <c r="J29" s="302"/>
    </row>
    <row r="30" spans="1:10" ht="42.75" customHeight="1" thickBot="1">
      <c r="A30" s="145">
        <v>4</v>
      </c>
      <c r="B30" s="344" t="s">
        <v>89</v>
      </c>
      <c r="C30" s="395"/>
      <c r="D30" s="134" t="s">
        <v>113</v>
      </c>
      <c r="E30" s="134"/>
      <c r="F30" s="162">
        <v>0.016</v>
      </c>
      <c r="G30" s="162" t="s">
        <v>87</v>
      </c>
      <c r="H30" s="268"/>
      <c r="I30" s="269"/>
      <c r="J30" s="303"/>
    </row>
    <row r="31" spans="1:10" ht="27.75" customHeight="1">
      <c r="A31" s="341" t="s">
        <v>181</v>
      </c>
      <c r="B31" s="342"/>
      <c r="C31" s="342"/>
      <c r="D31" s="342"/>
      <c r="E31" s="342"/>
      <c r="F31" s="342"/>
      <c r="G31" s="342"/>
      <c r="H31" s="342"/>
      <c r="I31" s="343"/>
      <c r="J31" s="43" t="s">
        <v>161</v>
      </c>
    </row>
    <row r="32" spans="1:10" ht="42" customHeight="1">
      <c r="A32" s="44" t="s">
        <v>0</v>
      </c>
      <c r="B32" s="315" t="s">
        <v>77</v>
      </c>
      <c r="C32" s="316"/>
      <c r="D32" s="131" t="s">
        <v>35</v>
      </c>
      <c r="E32" s="131" t="s">
        <v>78</v>
      </c>
      <c r="F32" s="315" t="s">
        <v>162</v>
      </c>
      <c r="G32" s="316"/>
      <c r="H32" s="315" t="s">
        <v>175</v>
      </c>
      <c r="I32" s="316"/>
      <c r="J32" s="512" t="s">
        <v>317</v>
      </c>
    </row>
    <row r="33" spans="1:10" ht="19.5" customHeight="1">
      <c r="A33" s="304">
        <v>1</v>
      </c>
      <c r="B33" s="307" t="s">
        <v>112</v>
      </c>
      <c r="C33" s="308"/>
      <c r="D33" s="287" t="s">
        <v>141</v>
      </c>
      <c r="E33" s="139" t="s">
        <v>82</v>
      </c>
      <c r="F33" s="334">
        <v>0.06</v>
      </c>
      <c r="G33" s="335"/>
      <c r="H33" s="505" t="s">
        <v>137</v>
      </c>
      <c r="I33" s="507"/>
      <c r="J33" s="302"/>
    </row>
    <row r="34" spans="1:10" ht="19.5" customHeight="1">
      <c r="A34" s="305"/>
      <c r="B34" s="309"/>
      <c r="C34" s="310"/>
      <c r="D34" s="313"/>
      <c r="E34" s="139" t="s">
        <v>83</v>
      </c>
      <c r="F34" s="317">
        <v>0.064</v>
      </c>
      <c r="G34" s="318"/>
      <c r="H34" s="464"/>
      <c r="I34" s="465"/>
      <c r="J34" s="302"/>
    </row>
    <row r="35" spans="1:10" ht="18.75" customHeight="1">
      <c r="A35" s="305"/>
      <c r="B35" s="309"/>
      <c r="C35" s="310"/>
      <c r="D35" s="313"/>
      <c r="E35" s="139" t="s">
        <v>84</v>
      </c>
      <c r="F35" s="317">
        <v>0.074</v>
      </c>
      <c r="G35" s="318"/>
      <c r="H35" s="464"/>
      <c r="I35" s="465"/>
      <c r="J35" s="302"/>
    </row>
    <row r="36" spans="1:10" ht="19.5" customHeight="1">
      <c r="A36" s="306"/>
      <c r="B36" s="311"/>
      <c r="C36" s="312"/>
      <c r="D36" s="314"/>
      <c r="E36" s="139" t="s">
        <v>85</v>
      </c>
      <c r="F36" s="317" t="s">
        <v>86</v>
      </c>
      <c r="G36" s="318"/>
      <c r="H36" s="464"/>
      <c r="I36" s="465"/>
      <c r="J36" s="302"/>
    </row>
    <row r="37" spans="1:10" ht="19.5" customHeight="1">
      <c r="A37" s="304">
        <v>2</v>
      </c>
      <c r="B37" s="307" t="s">
        <v>88</v>
      </c>
      <c r="C37" s="308"/>
      <c r="D37" s="287" t="s">
        <v>113</v>
      </c>
      <c r="E37" s="139" t="s">
        <v>82</v>
      </c>
      <c r="F37" s="334">
        <v>0.04</v>
      </c>
      <c r="G37" s="335"/>
      <c r="H37" s="464"/>
      <c r="I37" s="465"/>
      <c r="J37" s="302"/>
    </row>
    <row r="38" spans="1:10" ht="19.5" customHeight="1">
      <c r="A38" s="305"/>
      <c r="B38" s="309"/>
      <c r="C38" s="310"/>
      <c r="D38" s="313"/>
      <c r="E38" s="139" t="s">
        <v>83</v>
      </c>
      <c r="F38" s="317" t="s">
        <v>86</v>
      </c>
      <c r="G38" s="318"/>
      <c r="H38" s="464"/>
      <c r="I38" s="465"/>
      <c r="J38" s="302"/>
    </row>
    <row r="39" spans="1:10" ht="19.5" customHeight="1">
      <c r="A39" s="305"/>
      <c r="B39" s="309"/>
      <c r="C39" s="310"/>
      <c r="D39" s="313"/>
      <c r="E39" s="139" t="s">
        <v>84</v>
      </c>
      <c r="F39" s="317" t="s">
        <v>86</v>
      </c>
      <c r="G39" s="318"/>
      <c r="H39" s="464"/>
      <c r="I39" s="465"/>
      <c r="J39" s="302"/>
    </row>
    <row r="40" spans="1:10" ht="18.75" customHeight="1">
      <c r="A40" s="306"/>
      <c r="B40" s="311"/>
      <c r="C40" s="312"/>
      <c r="D40" s="314"/>
      <c r="E40" s="139" t="s">
        <v>85</v>
      </c>
      <c r="F40" s="317" t="s">
        <v>86</v>
      </c>
      <c r="G40" s="318"/>
      <c r="H40" s="464"/>
      <c r="I40" s="465"/>
      <c r="J40" s="302"/>
    </row>
    <row r="41" spans="1:10" ht="19.5" customHeight="1">
      <c r="A41" s="304">
        <v>3</v>
      </c>
      <c r="B41" s="307" t="s">
        <v>115</v>
      </c>
      <c r="C41" s="308"/>
      <c r="D41" s="287" t="s">
        <v>113</v>
      </c>
      <c r="E41" s="139" t="s">
        <v>82</v>
      </c>
      <c r="F41" s="317">
        <v>0.023</v>
      </c>
      <c r="G41" s="318"/>
      <c r="H41" s="464"/>
      <c r="I41" s="465"/>
      <c r="J41" s="302"/>
    </row>
    <row r="42" spans="1:10" ht="19.5" customHeight="1">
      <c r="A42" s="305"/>
      <c r="B42" s="309"/>
      <c r="C42" s="310"/>
      <c r="D42" s="313"/>
      <c r="E42" s="139" t="s">
        <v>83</v>
      </c>
      <c r="F42" s="317" t="s">
        <v>86</v>
      </c>
      <c r="G42" s="318"/>
      <c r="H42" s="464"/>
      <c r="I42" s="465"/>
      <c r="J42" s="302"/>
    </row>
    <row r="43" spans="1:10" ht="19.5" customHeight="1">
      <c r="A43" s="305"/>
      <c r="B43" s="309"/>
      <c r="C43" s="310"/>
      <c r="D43" s="313"/>
      <c r="E43" s="139" t="s">
        <v>84</v>
      </c>
      <c r="F43" s="317" t="s">
        <v>86</v>
      </c>
      <c r="G43" s="318"/>
      <c r="H43" s="464"/>
      <c r="I43" s="465"/>
      <c r="J43" s="302"/>
    </row>
    <row r="44" spans="1:10" ht="19.5" customHeight="1">
      <c r="A44" s="306"/>
      <c r="B44" s="311"/>
      <c r="C44" s="312"/>
      <c r="D44" s="314"/>
      <c r="E44" s="139" t="s">
        <v>85</v>
      </c>
      <c r="F44" s="317" t="s">
        <v>86</v>
      </c>
      <c r="G44" s="318"/>
      <c r="H44" s="464"/>
      <c r="I44" s="465"/>
      <c r="J44" s="302"/>
    </row>
    <row r="45" spans="1:10" ht="38.25" customHeight="1" thickBot="1">
      <c r="A45" s="145">
        <v>4</v>
      </c>
      <c r="B45" s="344" t="s">
        <v>89</v>
      </c>
      <c r="C45" s="395"/>
      <c r="D45" s="134" t="s">
        <v>113</v>
      </c>
      <c r="E45" s="162"/>
      <c r="F45" s="396">
        <v>0.016</v>
      </c>
      <c r="G45" s="397"/>
      <c r="H45" s="466"/>
      <c r="I45" s="467"/>
      <c r="J45" s="303"/>
    </row>
    <row r="46" spans="1:10" ht="30.75" customHeight="1">
      <c r="A46" s="393" t="s">
        <v>163</v>
      </c>
      <c r="B46" s="394"/>
      <c r="C46" s="394"/>
      <c r="D46" s="394"/>
      <c r="E46" s="394"/>
      <c r="F46" s="394"/>
      <c r="G46" s="394"/>
      <c r="H46" s="394"/>
      <c r="I46" s="394"/>
      <c r="J46" s="45" t="s">
        <v>318</v>
      </c>
    </row>
    <row r="47" spans="1:10" ht="34.5" customHeight="1">
      <c r="A47" s="152" t="s">
        <v>0</v>
      </c>
      <c r="B47" s="400" t="s">
        <v>77</v>
      </c>
      <c r="C47" s="421"/>
      <c r="D47" s="401"/>
      <c r="E47" s="142" t="s">
        <v>35</v>
      </c>
      <c r="F47" s="142" t="s">
        <v>165</v>
      </c>
      <c r="G47" s="400" t="s">
        <v>175</v>
      </c>
      <c r="H47" s="421"/>
      <c r="I47" s="401"/>
      <c r="J47" s="279" t="s">
        <v>425</v>
      </c>
    </row>
    <row r="48" spans="1:10" ht="36.75" customHeight="1">
      <c r="A48" s="137">
        <v>1</v>
      </c>
      <c r="B48" s="321" t="s">
        <v>167</v>
      </c>
      <c r="C48" s="322"/>
      <c r="D48" s="323"/>
      <c r="E48" s="161" t="s">
        <v>200</v>
      </c>
      <c r="F48" s="161">
        <v>1.86</v>
      </c>
      <c r="G48" s="561" t="s">
        <v>137</v>
      </c>
      <c r="H48" s="562"/>
      <c r="I48" s="563"/>
      <c r="J48" s="280"/>
    </row>
    <row r="49" spans="1:10" ht="38.25" customHeight="1">
      <c r="A49" s="3" t="s">
        <v>201</v>
      </c>
      <c r="B49" s="321" t="s">
        <v>202</v>
      </c>
      <c r="C49" s="322"/>
      <c r="D49" s="323"/>
      <c r="E49" s="161" t="s">
        <v>166</v>
      </c>
      <c r="F49" s="133">
        <v>2.52</v>
      </c>
      <c r="G49" s="564"/>
      <c r="H49" s="565"/>
      <c r="I49" s="566"/>
      <c r="J49" s="280"/>
    </row>
    <row r="50" spans="1:10" ht="39" customHeight="1">
      <c r="A50" s="3">
        <v>9</v>
      </c>
      <c r="B50" s="321" t="s">
        <v>172</v>
      </c>
      <c r="C50" s="322"/>
      <c r="D50" s="323"/>
      <c r="E50" s="161" t="s">
        <v>166</v>
      </c>
      <c r="F50" s="133">
        <v>0.72</v>
      </c>
      <c r="G50" s="564"/>
      <c r="H50" s="565"/>
      <c r="I50" s="566"/>
      <c r="J50" s="280"/>
    </row>
    <row r="51" spans="1:10" ht="39" customHeight="1">
      <c r="A51" s="3">
        <v>10</v>
      </c>
      <c r="B51" s="321" t="s">
        <v>173</v>
      </c>
      <c r="C51" s="322"/>
      <c r="D51" s="323"/>
      <c r="E51" s="161" t="s">
        <v>166</v>
      </c>
      <c r="F51" s="161">
        <v>2.45</v>
      </c>
      <c r="G51" s="564"/>
      <c r="H51" s="565"/>
      <c r="I51" s="566"/>
      <c r="J51" s="280"/>
    </row>
    <row r="52" spans="1:10" ht="39" customHeight="1">
      <c r="A52" s="136">
        <v>19</v>
      </c>
      <c r="B52" s="311" t="s">
        <v>238</v>
      </c>
      <c r="C52" s="586"/>
      <c r="D52" s="312"/>
      <c r="E52" s="139" t="s">
        <v>166</v>
      </c>
      <c r="F52" s="138">
        <v>1.67</v>
      </c>
      <c r="G52" s="564"/>
      <c r="H52" s="565"/>
      <c r="I52" s="566"/>
      <c r="J52" s="280"/>
    </row>
    <row r="53" spans="1:10" ht="39" customHeight="1">
      <c r="A53" s="135">
        <v>20</v>
      </c>
      <c r="B53" s="321" t="s">
        <v>239</v>
      </c>
      <c r="C53" s="322"/>
      <c r="D53" s="323"/>
      <c r="E53" s="161" t="s">
        <v>166</v>
      </c>
      <c r="F53" s="133">
        <v>1.64</v>
      </c>
      <c r="G53" s="564"/>
      <c r="H53" s="565"/>
      <c r="I53" s="566"/>
      <c r="J53" s="280"/>
    </row>
    <row r="54" spans="1:10" ht="39" customHeight="1">
      <c r="A54" s="135">
        <v>21</v>
      </c>
      <c r="B54" s="309" t="s">
        <v>240</v>
      </c>
      <c r="C54" s="424"/>
      <c r="D54" s="310"/>
      <c r="E54" s="161" t="s">
        <v>166</v>
      </c>
      <c r="F54" s="133">
        <v>1.71</v>
      </c>
      <c r="G54" s="564"/>
      <c r="H54" s="565"/>
      <c r="I54" s="566"/>
      <c r="J54" s="280"/>
    </row>
    <row r="55" spans="1:10" ht="39" customHeight="1">
      <c r="A55" s="3">
        <v>22</v>
      </c>
      <c r="B55" s="321" t="s">
        <v>241</v>
      </c>
      <c r="C55" s="322"/>
      <c r="D55" s="323"/>
      <c r="E55" s="161" t="s">
        <v>166</v>
      </c>
      <c r="F55" s="161">
        <v>1.77</v>
      </c>
      <c r="G55" s="581"/>
      <c r="H55" s="582"/>
      <c r="I55" s="583"/>
      <c r="J55" s="368"/>
    </row>
    <row r="56" spans="1:10" ht="51.75" customHeight="1">
      <c r="A56" s="3">
        <v>23</v>
      </c>
      <c r="B56" s="321" t="s">
        <v>242</v>
      </c>
      <c r="C56" s="322"/>
      <c r="D56" s="323"/>
      <c r="E56" s="161" t="s">
        <v>166</v>
      </c>
      <c r="F56" s="161">
        <v>1.85</v>
      </c>
      <c r="G56" s="561" t="s">
        <v>137</v>
      </c>
      <c r="H56" s="562"/>
      <c r="I56" s="563"/>
      <c r="J56" s="279" t="s">
        <v>426</v>
      </c>
    </row>
    <row r="57" spans="1:10" ht="52.5" customHeight="1">
      <c r="A57" s="135">
        <v>24</v>
      </c>
      <c r="B57" s="321" t="s">
        <v>243</v>
      </c>
      <c r="C57" s="322"/>
      <c r="D57" s="323"/>
      <c r="E57" s="161" t="s">
        <v>166</v>
      </c>
      <c r="F57" s="133">
        <v>2.43</v>
      </c>
      <c r="G57" s="564"/>
      <c r="H57" s="565"/>
      <c r="I57" s="566"/>
      <c r="J57" s="280"/>
    </row>
    <row r="58" spans="1:10" ht="39" customHeight="1">
      <c r="A58" s="135">
        <v>25</v>
      </c>
      <c r="B58" s="309" t="s">
        <v>244</v>
      </c>
      <c r="C58" s="424"/>
      <c r="D58" s="310"/>
      <c r="E58" s="161" t="s">
        <v>166</v>
      </c>
      <c r="F58" s="133">
        <v>2.45</v>
      </c>
      <c r="G58" s="564"/>
      <c r="H58" s="565"/>
      <c r="I58" s="566"/>
      <c r="J58" s="280"/>
    </row>
    <row r="59" spans="1:10" ht="50.25" customHeight="1" thickBot="1">
      <c r="A59" s="6">
        <v>26</v>
      </c>
      <c r="B59" s="344" t="s">
        <v>245</v>
      </c>
      <c r="C59" s="345"/>
      <c r="D59" s="395"/>
      <c r="E59" s="162" t="s">
        <v>166</v>
      </c>
      <c r="F59" s="74">
        <v>2.5</v>
      </c>
      <c r="G59" s="567"/>
      <c r="H59" s="568"/>
      <c r="I59" s="569"/>
      <c r="J59" s="281"/>
    </row>
    <row r="60" spans="1:10" ht="17.25" customHeight="1" thickBot="1">
      <c r="A60" s="106"/>
      <c r="B60" s="50"/>
      <c r="C60" s="50"/>
      <c r="D60" s="50"/>
      <c r="E60" s="106"/>
      <c r="F60" s="82"/>
      <c r="G60" s="106"/>
      <c r="H60" s="106"/>
      <c r="I60" s="106"/>
      <c r="J60" s="10"/>
    </row>
    <row r="61" spans="1:12" ht="35.25" customHeight="1">
      <c r="A61" s="393" t="s">
        <v>155</v>
      </c>
      <c r="B61" s="394"/>
      <c r="C61" s="394"/>
      <c r="D61" s="394"/>
      <c r="E61" s="394"/>
      <c r="F61" s="394"/>
      <c r="G61" s="394"/>
      <c r="H61" s="394"/>
      <c r="I61" s="394"/>
      <c r="J61" s="1" t="s">
        <v>277</v>
      </c>
      <c r="K61" s="92"/>
      <c r="L61" s="10"/>
    </row>
    <row r="62" spans="1:12" ht="27.75" customHeight="1">
      <c r="A62" s="449" t="s">
        <v>0</v>
      </c>
      <c r="B62" s="522" t="s">
        <v>250</v>
      </c>
      <c r="C62" s="452"/>
      <c r="D62" s="452"/>
      <c r="E62" s="452"/>
      <c r="F62" s="453"/>
      <c r="G62" s="287" t="s">
        <v>249</v>
      </c>
      <c r="H62" s="317" t="s">
        <v>337</v>
      </c>
      <c r="I62" s="318"/>
      <c r="J62" s="512" t="s">
        <v>307</v>
      </c>
      <c r="K62" s="92"/>
      <c r="L62" s="10"/>
    </row>
    <row r="63" spans="1:12" ht="17.25" customHeight="1">
      <c r="A63" s="450"/>
      <c r="B63" s="523"/>
      <c r="C63" s="454"/>
      <c r="D63" s="454"/>
      <c r="E63" s="454"/>
      <c r="F63" s="455"/>
      <c r="G63" s="313"/>
      <c r="H63" s="442" t="s">
        <v>246</v>
      </c>
      <c r="I63" s="443"/>
      <c r="J63" s="302"/>
      <c r="K63" s="92"/>
      <c r="L63" s="10"/>
    </row>
    <row r="64" spans="1:12" ht="37.5" customHeight="1">
      <c r="A64" s="451"/>
      <c r="B64" s="524"/>
      <c r="C64" s="456"/>
      <c r="D64" s="456"/>
      <c r="E64" s="456"/>
      <c r="F64" s="457"/>
      <c r="G64" s="314"/>
      <c r="H64" s="161" t="s">
        <v>247</v>
      </c>
      <c r="I64" s="112" t="s">
        <v>248</v>
      </c>
      <c r="J64" s="302"/>
      <c r="K64" s="92"/>
      <c r="L64" s="10"/>
    </row>
    <row r="65" spans="1:12" ht="18.75" customHeight="1">
      <c r="A65" s="2" t="s">
        <v>295</v>
      </c>
      <c r="B65" s="428" t="s">
        <v>266</v>
      </c>
      <c r="C65" s="429"/>
      <c r="D65" s="429"/>
      <c r="E65" s="429"/>
      <c r="F65" s="429"/>
      <c r="G65" s="429"/>
      <c r="H65" s="429"/>
      <c r="I65" s="430"/>
      <c r="J65" s="302"/>
      <c r="K65" s="92"/>
      <c r="L65" s="10"/>
    </row>
    <row r="66" spans="1:12" ht="17.25" customHeight="1">
      <c r="A66" s="319" t="s">
        <v>292</v>
      </c>
      <c r="B66" s="292" t="s">
        <v>280</v>
      </c>
      <c r="C66" s="293"/>
      <c r="D66" s="293"/>
      <c r="E66" s="293"/>
      <c r="F66" s="293"/>
      <c r="G66" s="113" t="s">
        <v>255</v>
      </c>
      <c r="H66" s="79">
        <v>6.25</v>
      </c>
      <c r="I66" s="81">
        <v>5.85</v>
      </c>
      <c r="J66" s="302"/>
      <c r="K66" s="92"/>
      <c r="L66" s="10"/>
    </row>
    <row r="67" spans="1:12" ht="17.25" customHeight="1">
      <c r="A67" s="320"/>
      <c r="B67" s="295"/>
      <c r="C67" s="296"/>
      <c r="D67" s="296"/>
      <c r="E67" s="296"/>
      <c r="F67" s="296"/>
      <c r="G67" s="117" t="s">
        <v>256</v>
      </c>
      <c r="H67" s="79">
        <v>6.05</v>
      </c>
      <c r="I67" s="81">
        <v>5.25</v>
      </c>
      <c r="J67" s="302"/>
      <c r="K67" s="92"/>
      <c r="L67" s="10"/>
    </row>
    <row r="68" spans="1:12" ht="18.75" customHeight="1">
      <c r="A68" s="2" t="s">
        <v>20</v>
      </c>
      <c r="B68" s="428" t="s">
        <v>267</v>
      </c>
      <c r="C68" s="429"/>
      <c r="D68" s="429"/>
      <c r="E68" s="429"/>
      <c r="F68" s="429"/>
      <c r="G68" s="429"/>
      <c r="H68" s="429"/>
      <c r="I68" s="430"/>
      <c r="J68" s="302"/>
      <c r="K68" s="92"/>
      <c r="L68" s="10"/>
    </row>
    <row r="69" spans="1:12" ht="17.25" customHeight="1">
      <c r="A69" s="319" t="s">
        <v>293</v>
      </c>
      <c r="B69" s="292" t="s">
        <v>280</v>
      </c>
      <c r="C69" s="293"/>
      <c r="D69" s="293"/>
      <c r="E69" s="293"/>
      <c r="F69" s="293"/>
      <c r="G69" s="113" t="s">
        <v>255</v>
      </c>
      <c r="H69" s="79">
        <v>6.05</v>
      </c>
      <c r="I69" s="81">
        <v>5.65</v>
      </c>
      <c r="J69" s="302"/>
      <c r="K69" s="92"/>
      <c r="L69" s="10"/>
    </row>
    <row r="70" spans="1:12" ht="17.25" customHeight="1">
      <c r="A70" s="320"/>
      <c r="B70" s="295"/>
      <c r="C70" s="296"/>
      <c r="D70" s="296"/>
      <c r="E70" s="296"/>
      <c r="F70" s="296"/>
      <c r="G70" s="117" t="s">
        <v>256</v>
      </c>
      <c r="H70" s="79">
        <v>5.85</v>
      </c>
      <c r="I70" s="81">
        <v>5.04</v>
      </c>
      <c r="J70" s="302"/>
      <c r="K70" s="92"/>
      <c r="L70" s="10"/>
    </row>
    <row r="71" spans="1:12" ht="18.75" customHeight="1">
      <c r="A71" s="2" t="s">
        <v>95</v>
      </c>
      <c r="B71" s="428" t="s">
        <v>270</v>
      </c>
      <c r="C71" s="429"/>
      <c r="D71" s="429"/>
      <c r="E71" s="429"/>
      <c r="F71" s="429"/>
      <c r="G71" s="429"/>
      <c r="H71" s="429"/>
      <c r="I71" s="430"/>
      <c r="J71" s="302"/>
      <c r="K71" s="92"/>
      <c r="L71" s="10"/>
    </row>
    <row r="72" spans="1:12" ht="17.25" customHeight="1">
      <c r="A72" s="319" t="s">
        <v>294</v>
      </c>
      <c r="B72" s="292" t="s">
        <v>280</v>
      </c>
      <c r="C72" s="293"/>
      <c r="D72" s="293"/>
      <c r="E72" s="293"/>
      <c r="F72" s="293"/>
      <c r="G72" s="113" t="s">
        <v>255</v>
      </c>
      <c r="H72" s="79">
        <v>5.85</v>
      </c>
      <c r="I72" s="81">
        <v>5.45</v>
      </c>
      <c r="J72" s="302"/>
      <c r="K72" s="92"/>
      <c r="L72" s="10"/>
    </row>
    <row r="73" spans="1:12" ht="17.25" customHeight="1" thickBot="1">
      <c r="A73" s="444"/>
      <c r="B73" s="470"/>
      <c r="C73" s="471"/>
      <c r="D73" s="471"/>
      <c r="E73" s="471"/>
      <c r="F73" s="471"/>
      <c r="G73" s="118" t="s">
        <v>256</v>
      </c>
      <c r="H73" s="162">
        <v>5.65</v>
      </c>
      <c r="I73" s="148">
        <v>4.84</v>
      </c>
      <c r="J73" s="303"/>
      <c r="K73" s="92"/>
      <c r="L73" s="10"/>
    </row>
    <row r="74" spans="1:10" ht="28.5" customHeight="1">
      <c r="A74" s="341" t="s">
        <v>39</v>
      </c>
      <c r="B74" s="342"/>
      <c r="C74" s="342"/>
      <c r="D74" s="342"/>
      <c r="E74" s="342"/>
      <c r="F74" s="342"/>
      <c r="G74" s="342"/>
      <c r="H74" s="342"/>
      <c r="I74" s="343"/>
      <c r="J74" s="1">
        <v>44197</v>
      </c>
    </row>
    <row r="75" spans="1:12" s="46" customFormat="1" ht="30.75" customHeight="1">
      <c r="A75" s="3">
        <v>1</v>
      </c>
      <c r="B75" s="579" t="s">
        <v>341</v>
      </c>
      <c r="C75" s="579"/>
      <c r="D75" s="579"/>
      <c r="E75" s="579"/>
      <c r="F75" s="579"/>
      <c r="G75" s="579"/>
      <c r="H75" s="579"/>
      <c r="I75" s="155">
        <v>7.87</v>
      </c>
      <c r="J75" s="536" t="s">
        <v>384</v>
      </c>
      <c r="K75" s="42"/>
      <c r="L75" s="42"/>
    </row>
    <row r="76" spans="1:12" s="46" customFormat="1" ht="32.25" customHeight="1">
      <c r="A76" s="3">
        <v>2</v>
      </c>
      <c r="B76" s="579" t="s">
        <v>342</v>
      </c>
      <c r="C76" s="579"/>
      <c r="D76" s="579"/>
      <c r="E76" s="579"/>
      <c r="F76" s="579"/>
      <c r="G76" s="579"/>
      <c r="H76" s="579"/>
      <c r="I76" s="155">
        <v>7.32</v>
      </c>
      <c r="J76" s="536"/>
      <c r="K76" s="42"/>
      <c r="L76" s="42"/>
    </row>
    <row r="77" spans="1:12" s="46" customFormat="1" ht="27.75" customHeight="1">
      <c r="A77" s="3">
        <v>3</v>
      </c>
      <c r="B77" s="579" t="s">
        <v>343</v>
      </c>
      <c r="C77" s="579"/>
      <c r="D77" s="579"/>
      <c r="E77" s="579"/>
      <c r="F77" s="579"/>
      <c r="G77" s="579"/>
      <c r="H77" s="579"/>
      <c r="I77" s="155">
        <v>5.85</v>
      </c>
      <c r="J77" s="536"/>
      <c r="K77" s="42"/>
      <c r="L77" s="42"/>
    </row>
    <row r="78" spans="1:12" s="46" customFormat="1" ht="26.25" customHeight="1">
      <c r="A78" s="3">
        <v>4</v>
      </c>
      <c r="B78" s="579" t="s">
        <v>344</v>
      </c>
      <c r="C78" s="579"/>
      <c r="D78" s="579"/>
      <c r="E78" s="579"/>
      <c r="F78" s="579"/>
      <c r="G78" s="579"/>
      <c r="H78" s="579"/>
      <c r="I78" s="151">
        <v>5.3</v>
      </c>
      <c r="J78" s="536"/>
      <c r="K78" s="42"/>
      <c r="L78" s="42"/>
    </row>
    <row r="79" spans="1:12" s="46" customFormat="1" ht="31.5" customHeight="1">
      <c r="A79" s="3">
        <v>5</v>
      </c>
      <c r="B79" s="579" t="s">
        <v>339</v>
      </c>
      <c r="C79" s="579"/>
      <c r="D79" s="579"/>
      <c r="E79" s="579"/>
      <c r="F79" s="579"/>
      <c r="G79" s="579"/>
      <c r="H79" s="579"/>
      <c r="I79" s="155">
        <v>4.95</v>
      </c>
      <c r="J79" s="536"/>
      <c r="K79" s="42"/>
      <c r="L79" s="42"/>
    </row>
    <row r="80" spans="1:12" s="46" customFormat="1" ht="22.5" customHeight="1" thickBot="1">
      <c r="A80" s="6">
        <v>6</v>
      </c>
      <c r="B80" s="580" t="s">
        <v>40</v>
      </c>
      <c r="C80" s="580"/>
      <c r="D80" s="580"/>
      <c r="E80" s="580"/>
      <c r="F80" s="580"/>
      <c r="G80" s="580"/>
      <c r="H80" s="580"/>
      <c r="I80" s="153">
        <v>3.41</v>
      </c>
      <c r="J80" s="537"/>
      <c r="K80" s="42"/>
      <c r="L80" s="42"/>
    </row>
    <row r="81" spans="1:6" ht="11.25" customHeight="1">
      <c r="A81" s="106"/>
      <c r="B81" s="50"/>
      <c r="C81" s="101"/>
      <c r="D81" s="101"/>
      <c r="E81" s="101"/>
      <c r="F81" s="106"/>
    </row>
    <row r="82" spans="1:6" ht="11.25" customHeight="1">
      <c r="A82" s="106"/>
      <c r="B82" s="50"/>
      <c r="C82" s="101"/>
      <c r="D82" s="101"/>
      <c r="E82" s="101"/>
      <c r="F82" s="106"/>
    </row>
    <row r="83" spans="1:6" ht="17.25" customHeight="1">
      <c r="A83" s="106"/>
      <c r="B83" s="50"/>
      <c r="C83" s="101"/>
      <c r="D83" s="101"/>
      <c r="E83" s="101"/>
      <c r="F83" s="106"/>
    </row>
    <row r="84" spans="1:6" ht="16.5" customHeight="1">
      <c r="A84" s="106"/>
      <c r="B84" s="50"/>
      <c r="C84" s="101"/>
      <c r="D84" s="101"/>
      <c r="E84" s="101"/>
      <c r="F84" s="106"/>
    </row>
    <row r="85" spans="1:10" ht="20.25" customHeight="1">
      <c r="A85" s="441" t="s">
        <v>32</v>
      </c>
      <c r="B85" s="441"/>
      <c r="C85" s="441"/>
      <c r="D85" s="441"/>
      <c r="E85" s="441"/>
      <c r="F85" s="441"/>
      <c r="G85" s="441"/>
      <c r="H85" s="441"/>
      <c r="I85" s="441"/>
      <c r="J85" s="441"/>
    </row>
    <row r="86" ht="6" customHeight="1" thickBot="1"/>
    <row r="87" spans="1:10" ht="63" customHeight="1" thickBot="1">
      <c r="A87" s="7" t="s">
        <v>0</v>
      </c>
      <c r="B87" s="147" t="s">
        <v>28</v>
      </c>
      <c r="C87" s="147" t="s">
        <v>35</v>
      </c>
      <c r="D87" s="149" t="s">
        <v>1</v>
      </c>
      <c r="E87" s="385" t="s">
        <v>49</v>
      </c>
      <c r="F87" s="385"/>
      <c r="G87" s="147" t="s">
        <v>116</v>
      </c>
      <c r="H87" s="147" t="s">
        <v>203</v>
      </c>
      <c r="I87" s="150" t="s">
        <v>26</v>
      </c>
      <c r="J87" s="47" t="s">
        <v>27</v>
      </c>
    </row>
    <row r="88" spans="1:11" ht="48.75" customHeight="1" thickBot="1">
      <c r="A88" s="350" t="s">
        <v>435</v>
      </c>
      <c r="B88" s="351"/>
      <c r="C88" s="351"/>
      <c r="D88" s="351"/>
      <c r="E88" s="351"/>
      <c r="F88" s="351"/>
      <c r="G88" s="351"/>
      <c r="H88" s="351"/>
      <c r="I88" s="351"/>
      <c r="J88" s="352"/>
      <c r="K88" s="52"/>
    </row>
    <row r="89" spans="1:11" ht="61.5" customHeight="1">
      <c r="A89" s="503" t="s">
        <v>227</v>
      </c>
      <c r="B89" s="504"/>
      <c r="C89" s="504"/>
      <c r="D89" s="386"/>
      <c r="E89" s="336" t="s">
        <v>363</v>
      </c>
      <c r="F89" s="587" t="s">
        <v>379</v>
      </c>
      <c r="G89" s="299" t="s">
        <v>5</v>
      </c>
      <c r="H89" s="276" t="s">
        <v>117</v>
      </c>
      <c r="I89" s="244" t="s">
        <v>389</v>
      </c>
      <c r="J89" s="25" t="s">
        <v>347</v>
      </c>
      <c r="K89" s="129"/>
    </row>
    <row r="90" spans="1:11" ht="52.5" customHeight="1">
      <c r="A90" s="54">
        <v>1</v>
      </c>
      <c r="B90" s="289" t="s">
        <v>380</v>
      </c>
      <c r="C90" s="290"/>
      <c r="D90" s="291"/>
      <c r="E90" s="337"/>
      <c r="F90" s="588"/>
      <c r="G90" s="300"/>
      <c r="H90" s="277"/>
      <c r="I90" s="371" t="s">
        <v>427</v>
      </c>
      <c r="J90" s="270" t="s">
        <v>439</v>
      </c>
      <c r="K90" s="66">
        <f>0.0298*12/9</f>
        <v>0.039733333333333336</v>
      </c>
    </row>
    <row r="91" spans="1:11" ht="30" customHeight="1">
      <c r="A91" s="126" t="s">
        <v>252</v>
      </c>
      <c r="B91" s="289" t="s">
        <v>355</v>
      </c>
      <c r="C91" s="290"/>
      <c r="D91" s="518"/>
      <c r="E91" s="338"/>
      <c r="F91" s="588"/>
      <c r="G91" s="301"/>
      <c r="H91" s="277"/>
      <c r="I91" s="372"/>
      <c r="J91" s="497"/>
      <c r="K91" s="66">
        <f>0.0371*12/9</f>
        <v>0.04946666666666667</v>
      </c>
    </row>
    <row r="92" spans="1:10" ht="22.5" customHeight="1">
      <c r="A92" s="192" t="s">
        <v>364</v>
      </c>
      <c r="B92" s="13" t="s">
        <v>349</v>
      </c>
      <c r="C92" s="298" t="s">
        <v>6</v>
      </c>
      <c r="D92" s="326">
        <v>1380.8</v>
      </c>
      <c r="E92" s="204">
        <v>0.04947</v>
      </c>
      <c r="F92" s="588"/>
      <c r="G92" s="127">
        <f>E92*D92</f>
        <v>68.308176</v>
      </c>
      <c r="H92" s="277"/>
      <c r="I92" s="372"/>
      <c r="J92" s="497"/>
    </row>
    <row r="93" spans="1:10" ht="22.5" customHeight="1">
      <c r="A93" s="2" t="s">
        <v>365</v>
      </c>
      <c r="B93" s="13" t="s">
        <v>350</v>
      </c>
      <c r="C93" s="274"/>
      <c r="D93" s="327"/>
      <c r="E93" s="204">
        <v>0.03973</v>
      </c>
      <c r="F93" s="588"/>
      <c r="G93" s="127">
        <f>E93*D92</f>
        <v>54.859184</v>
      </c>
      <c r="H93" s="277"/>
      <c r="I93" s="372"/>
      <c r="J93" s="497"/>
    </row>
    <row r="94" spans="1:10" ht="22.5" customHeight="1">
      <c r="A94" s="191" t="s">
        <v>366</v>
      </c>
      <c r="B94" s="183" t="s">
        <v>351</v>
      </c>
      <c r="C94" s="274"/>
      <c r="D94" s="327"/>
      <c r="E94" s="249">
        <v>0.03973</v>
      </c>
      <c r="F94" s="588"/>
      <c r="G94" s="247">
        <f>E94*D92</f>
        <v>54.859184</v>
      </c>
      <c r="H94" s="277"/>
      <c r="I94" s="372"/>
      <c r="J94" s="497"/>
    </row>
    <row r="95" spans="1:10" ht="30" customHeight="1">
      <c r="A95" s="126" t="s">
        <v>253</v>
      </c>
      <c r="B95" s="224" t="s">
        <v>354</v>
      </c>
      <c r="C95" s="274"/>
      <c r="D95" s="327"/>
      <c r="E95" s="204"/>
      <c r="F95" s="588"/>
      <c r="G95" s="127"/>
      <c r="H95" s="277"/>
      <c r="I95" s="372"/>
      <c r="J95" s="497"/>
    </row>
    <row r="96" spans="1:10" ht="22.5" customHeight="1">
      <c r="A96" s="2" t="s">
        <v>369</v>
      </c>
      <c r="B96" s="13" t="s">
        <v>349</v>
      </c>
      <c r="C96" s="274"/>
      <c r="D96" s="327"/>
      <c r="E96" s="248">
        <v>0.02</v>
      </c>
      <c r="F96" s="588"/>
      <c r="G96" s="127">
        <f>E96*D92</f>
        <v>27.616</v>
      </c>
      <c r="H96" s="277"/>
      <c r="I96" s="372"/>
      <c r="J96" s="497"/>
    </row>
    <row r="97" spans="1:10" ht="22.5" customHeight="1">
      <c r="A97" s="2" t="s">
        <v>370</v>
      </c>
      <c r="B97" s="13" t="s">
        <v>350</v>
      </c>
      <c r="C97" s="274"/>
      <c r="D97" s="274" t="s">
        <v>41</v>
      </c>
      <c r="E97" s="204">
        <v>0.0169</v>
      </c>
      <c r="F97" s="588"/>
      <c r="G97" s="127">
        <f>E97*D92</f>
        <v>23.335519999999995</v>
      </c>
      <c r="H97" s="277"/>
      <c r="I97" s="372"/>
      <c r="J97" s="497"/>
    </row>
    <row r="98" spans="1:10" ht="22.5" customHeight="1" thickBot="1">
      <c r="A98" s="19" t="s">
        <v>371</v>
      </c>
      <c r="B98" s="32" t="s">
        <v>359</v>
      </c>
      <c r="C98" s="362"/>
      <c r="D98" s="362"/>
      <c r="E98" s="76">
        <v>0.0184</v>
      </c>
      <c r="F98" s="589"/>
      <c r="G98" s="174">
        <f>E98*D92</f>
        <v>25.40672</v>
      </c>
      <c r="H98" s="278"/>
      <c r="I98" s="375"/>
      <c r="J98" s="271"/>
    </row>
    <row r="99" spans="1:10" ht="44.25" customHeight="1">
      <c r="A99" s="573" t="s">
        <v>230</v>
      </c>
      <c r="B99" s="574"/>
      <c r="C99" s="574"/>
      <c r="D99" s="575"/>
      <c r="E99" s="199" t="s">
        <v>204</v>
      </c>
      <c r="F99" s="242" t="s">
        <v>63</v>
      </c>
      <c r="G99" s="266" t="s">
        <v>214</v>
      </c>
      <c r="H99" s="267"/>
      <c r="I99" s="182" t="s">
        <v>389</v>
      </c>
      <c r="J99" s="243" t="s">
        <v>76</v>
      </c>
    </row>
    <row r="100" spans="1:12" ht="77.25" customHeight="1">
      <c r="A100" s="211">
        <v>1</v>
      </c>
      <c r="B100" s="212" t="s">
        <v>118</v>
      </c>
      <c r="C100" s="298" t="s">
        <v>8</v>
      </c>
      <c r="D100" s="389">
        <f>K101</f>
        <v>107.39421392</v>
      </c>
      <c r="E100" s="13">
        <v>3.17</v>
      </c>
      <c r="F100" s="165">
        <f>E100*D100</f>
        <v>340.4396581264</v>
      </c>
      <c r="G100" s="266"/>
      <c r="H100" s="267"/>
      <c r="I100" s="359" t="s">
        <v>428</v>
      </c>
      <c r="J100" s="284" t="s">
        <v>319</v>
      </c>
      <c r="L100" s="99"/>
    </row>
    <row r="101" spans="1:13" ht="77.25" customHeight="1">
      <c r="A101" s="2" t="s">
        <v>22</v>
      </c>
      <c r="B101" s="193" t="s">
        <v>119</v>
      </c>
      <c r="C101" s="274"/>
      <c r="D101" s="390"/>
      <c r="E101" s="13">
        <v>3.22</v>
      </c>
      <c r="F101" s="165">
        <f>E101*D100</f>
        <v>345.8093688224</v>
      </c>
      <c r="G101" s="266"/>
      <c r="H101" s="267"/>
      <c r="I101" s="556"/>
      <c r="J101" s="285"/>
      <c r="K101" s="176">
        <f>L101*0.059844+M101</f>
        <v>107.39421392</v>
      </c>
      <c r="L101" s="177">
        <v>1580.68</v>
      </c>
      <c r="M101" s="250">
        <v>12.8</v>
      </c>
    </row>
    <row r="102" spans="1:10" ht="77.25" customHeight="1">
      <c r="A102" s="2" t="s">
        <v>19</v>
      </c>
      <c r="B102" s="193" t="s">
        <v>120</v>
      </c>
      <c r="C102" s="275"/>
      <c r="D102" s="560"/>
      <c r="E102" s="13">
        <v>3.28</v>
      </c>
      <c r="F102" s="165">
        <f>E102*D100</f>
        <v>352.25302165759996</v>
      </c>
      <c r="G102" s="282"/>
      <c r="H102" s="283"/>
      <c r="I102" s="557"/>
      <c r="J102" s="286"/>
    </row>
    <row r="103" spans="1:10" ht="65.25" customHeight="1">
      <c r="A103" s="2" t="s">
        <v>24</v>
      </c>
      <c r="B103" s="193" t="s">
        <v>121</v>
      </c>
      <c r="C103" s="298" t="s">
        <v>8</v>
      </c>
      <c r="D103" s="389">
        <f>D100</f>
        <v>107.39421392</v>
      </c>
      <c r="E103" s="13">
        <v>1.68</v>
      </c>
      <c r="F103" s="165">
        <f>E103*D100</f>
        <v>180.42227938559998</v>
      </c>
      <c r="G103" s="272" t="s">
        <v>214</v>
      </c>
      <c r="H103" s="273"/>
      <c r="I103" s="371" t="s">
        <v>429</v>
      </c>
      <c r="J103" s="284" t="s">
        <v>319</v>
      </c>
    </row>
    <row r="104" spans="1:10" ht="63.75" customHeight="1">
      <c r="A104" s="2" t="s">
        <v>20</v>
      </c>
      <c r="B104" s="231" t="s">
        <v>122</v>
      </c>
      <c r="C104" s="274"/>
      <c r="D104" s="390"/>
      <c r="E104" s="13">
        <v>2.62</v>
      </c>
      <c r="F104" s="165">
        <f>E104*D100</f>
        <v>281.37284047040004</v>
      </c>
      <c r="G104" s="266"/>
      <c r="H104" s="267"/>
      <c r="I104" s="372"/>
      <c r="J104" s="285"/>
    </row>
    <row r="105" spans="1:10" ht="72.75" customHeight="1">
      <c r="A105" s="2" t="s">
        <v>211</v>
      </c>
      <c r="B105" s="231" t="s">
        <v>92</v>
      </c>
      <c r="C105" s="274"/>
      <c r="D105" s="390"/>
      <c r="E105" s="15">
        <v>1.9</v>
      </c>
      <c r="F105" s="166">
        <f>E105*D100</f>
        <v>204.049006448</v>
      </c>
      <c r="G105" s="266"/>
      <c r="H105" s="267"/>
      <c r="I105" s="372"/>
      <c r="J105" s="285"/>
    </row>
    <row r="106" spans="1:10" ht="65.25" customHeight="1">
      <c r="A106" s="2" t="s">
        <v>93</v>
      </c>
      <c r="B106" s="231" t="s">
        <v>123</v>
      </c>
      <c r="C106" s="274"/>
      <c r="D106" s="560"/>
      <c r="E106" s="13">
        <v>1.23</v>
      </c>
      <c r="F106" s="165">
        <f>E106*D100</f>
        <v>132.0948831216</v>
      </c>
      <c r="G106" s="266"/>
      <c r="H106" s="267"/>
      <c r="I106" s="372"/>
      <c r="J106" s="285"/>
    </row>
    <row r="107" spans="1:10" ht="77.25" customHeight="1" thickBot="1">
      <c r="A107" s="19" t="s">
        <v>94</v>
      </c>
      <c r="B107" s="200" t="s">
        <v>124</v>
      </c>
      <c r="C107" s="362"/>
      <c r="D107" s="185" t="s">
        <v>41</v>
      </c>
      <c r="E107" s="24">
        <v>2.15</v>
      </c>
      <c r="F107" s="167">
        <f>E107*D100</f>
        <v>230.897559928</v>
      </c>
      <c r="G107" s="268"/>
      <c r="H107" s="269"/>
      <c r="I107" s="375"/>
      <c r="J107" s="369"/>
    </row>
    <row r="108" spans="1:10" ht="47.25" customHeight="1">
      <c r="A108" s="328" t="s">
        <v>74</v>
      </c>
      <c r="B108" s="329"/>
      <c r="C108" s="329"/>
      <c r="D108" s="330"/>
      <c r="E108" s="233" t="s">
        <v>204</v>
      </c>
      <c r="F108" s="11" t="s">
        <v>63</v>
      </c>
      <c r="G108" s="462" t="s">
        <v>214</v>
      </c>
      <c r="H108" s="463"/>
      <c r="I108" s="238" t="s">
        <v>389</v>
      </c>
      <c r="J108" s="12" t="s">
        <v>76</v>
      </c>
    </row>
    <row r="109" spans="1:10" ht="76.5" customHeight="1">
      <c r="A109" s="211">
        <v>1</v>
      </c>
      <c r="B109" s="212" t="s">
        <v>118</v>
      </c>
      <c r="C109" s="298" t="s">
        <v>8</v>
      </c>
      <c r="D109" s="326">
        <v>9.74</v>
      </c>
      <c r="E109" s="13">
        <v>4.18</v>
      </c>
      <c r="F109" s="165">
        <f>E109*D109</f>
        <v>40.7132</v>
      </c>
      <c r="G109" s="464"/>
      <c r="H109" s="465"/>
      <c r="I109" s="371" t="s">
        <v>430</v>
      </c>
      <c r="J109" s="284" t="s">
        <v>312</v>
      </c>
    </row>
    <row r="110" spans="1:10" ht="78" customHeight="1">
      <c r="A110" s="2" t="s">
        <v>22</v>
      </c>
      <c r="B110" s="231" t="s">
        <v>119</v>
      </c>
      <c r="C110" s="274"/>
      <c r="D110" s="327"/>
      <c r="E110" s="15">
        <v>4.32</v>
      </c>
      <c r="F110" s="166">
        <f>E110*D109</f>
        <v>42.076800000000006</v>
      </c>
      <c r="G110" s="464"/>
      <c r="H110" s="465"/>
      <c r="I110" s="372"/>
      <c r="J110" s="285"/>
    </row>
    <row r="111" spans="1:10" ht="77.25" customHeight="1">
      <c r="A111" s="2" t="s">
        <v>19</v>
      </c>
      <c r="B111" s="193" t="s">
        <v>120</v>
      </c>
      <c r="C111" s="274"/>
      <c r="D111" s="327"/>
      <c r="E111" s="204">
        <v>4.27</v>
      </c>
      <c r="F111" s="166">
        <f>E111*D109</f>
        <v>41.5898</v>
      </c>
      <c r="G111" s="464"/>
      <c r="H111" s="465"/>
      <c r="I111" s="372"/>
      <c r="J111" s="285"/>
    </row>
    <row r="112" spans="1:10" ht="65.25" customHeight="1">
      <c r="A112" s="2" t="s">
        <v>24</v>
      </c>
      <c r="B112" s="193" t="s">
        <v>121</v>
      </c>
      <c r="C112" s="274"/>
      <c r="D112" s="327"/>
      <c r="E112" s="204">
        <v>2.98</v>
      </c>
      <c r="F112" s="166">
        <f>E112*D109</f>
        <v>29.0252</v>
      </c>
      <c r="G112" s="464"/>
      <c r="H112" s="465"/>
      <c r="I112" s="372"/>
      <c r="J112" s="285"/>
    </row>
    <row r="113" spans="1:10" ht="64.5" customHeight="1">
      <c r="A113" s="2" t="s">
        <v>20</v>
      </c>
      <c r="B113" s="193" t="s">
        <v>122</v>
      </c>
      <c r="C113" s="275"/>
      <c r="D113" s="17" t="s">
        <v>9</v>
      </c>
      <c r="E113" s="13">
        <v>3.74</v>
      </c>
      <c r="F113" s="166">
        <f>E113*D109</f>
        <v>36.427600000000005</v>
      </c>
      <c r="G113" s="509"/>
      <c r="H113" s="511"/>
      <c r="I113" s="373"/>
      <c r="J113" s="286"/>
    </row>
    <row r="114" spans="1:10" ht="87.75" customHeight="1">
      <c r="A114" s="2" t="s">
        <v>95</v>
      </c>
      <c r="B114" s="231" t="s">
        <v>125</v>
      </c>
      <c r="C114" s="298" t="s">
        <v>8</v>
      </c>
      <c r="D114" s="326">
        <f>D109</f>
        <v>9.74</v>
      </c>
      <c r="E114" s="204">
        <v>7.36</v>
      </c>
      <c r="F114" s="165">
        <f>E114*D109</f>
        <v>71.6864</v>
      </c>
      <c r="G114" s="272" t="s">
        <v>214</v>
      </c>
      <c r="H114" s="273"/>
      <c r="I114" s="371" t="s">
        <v>431</v>
      </c>
      <c r="J114" s="284" t="s">
        <v>320</v>
      </c>
    </row>
    <row r="115" spans="1:10" ht="76.5" customHeight="1">
      <c r="A115" s="2" t="s">
        <v>96</v>
      </c>
      <c r="B115" s="193" t="s">
        <v>126</v>
      </c>
      <c r="C115" s="274"/>
      <c r="D115" s="327"/>
      <c r="E115" s="195">
        <v>7.46</v>
      </c>
      <c r="F115" s="165">
        <f>E115*D109</f>
        <v>72.6604</v>
      </c>
      <c r="G115" s="266"/>
      <c r="H115" s="267"/>
      <c r="I115" s="372"/>
      <c r="J115" s="285"/>
    </row>
    <row r="116" spans="1:10" ht="76.5" customHeight="1">
      <c r="A116" s="2" t="s">
        <v>97</v>
      </c>
      <c r="B116" s="193" t="s">
        <v>127</v>
      </c>
      <c r="C116" s="274"/>
      <c r="D116" s="327"/>
      <c r="E116" s="195">
        <v>7.56</v>
      </c>
      <c r="F116" s="165">
        <f>E116*D109</f>
        <v>73.6344</v>
      </c>
      <c r="G116" s="266"/>
      <c r="H116" s="267"/>
      <c r="I116" s="372"/>
      <c r="J116" s="285"/>
    </row>
    <row r="117" spans="1:10" ht="75" customHeight="1">
      <c r="A117" s="2" t="s">
        <v>98</v>
      </c>
      <c r="B117" s="231" t="s">
        <v>128</v>
      </c>
      <c r="C117" s="274"/>
      <c r="D117" s="327"/>
      <c r="E117" s="195">
        <v>7.16</v>
      </c>
      <c r="F117" s="165">
        <f>E117*D109</f>
        <v>69.7384</v>
      </c>
      <c r="G117" s="266"/>
      <c r="H117" s="267"/>
      <c r="I117" s="372"/>
      <c r="J117" s="285"/>
    </row>
    <row r="118" spans="1:10" ht="67.5" customHeight="1">
      <c r="A118" s="2" t="s">
        <v>99</v>
      </c>
      <c r="B118" s="193" t="s">
        <v>129</v>
      </c>
      <c r="C118" s="274"/>
      <c r="D118" s="327"/>
      <c r="E118" s="195">
        <v>6.36</v>
      </c>
      <c r="F118" s="165">
        <f>E118*D109</f>
        <v>61.946400000000004</v>
      </c>
      <c r="G118" s="266"/>
      <c r="H118" s="267"/>
      <c r="I118" s="372"/>
      <c r="J118" s="285"/>
    </row>
    <row r="119" spans="1:10" ht="54.75" customHeight="1">
      <c r="A119" s="2" t="s">
        <v>100</v>
      </c>
      <c r="B119" s="193" t="s">
        <v>101</v>
      </c>
      <c r="C119" s="274"/>
      <c r="D119" s="327"/>
      <c r="E119" s="195">
        <v>3.86</v>
      </c>
      <c r="F119" s="165">
        <f>E119*D109</f>
        <v>37.5964</v>
      </c>
      <c r="G119" s="266"/>
      <c r="H119" s="267"/>
      <c r="I119" s="372"/>
      <c r="J119" s="285"/>
    </row>
    <row r="120" spans="1:10" ht="66" customHeight="1">
      <c r="A120" s="2" t="s">
        <v>102</v>
      </c>
      <c r="B120" s="231" t="s">
        <v>130</v>
      </c>
      <c r="C120" s="274"/>
      <c r="D120" s="327"/>
      <c r="E120" s="195">
        <v>3.15</v>
      </c>
      <c r="F120" s="165">
        <f>E120*D109</f>
        <v>30.681</v>
      </c>
      <c r="G120" s="266"/>
      <c r="H120" s="267"/>
      <c r="I120" s="372"/>
      <c r="J120" s="285"/>
    </row>
    <row r="121" spans="1:10" ht="77.25" customHeight="1">
      <c r="A121" s="191" t="s">
        <v>103</v>
      </c>
      <c r="B121" s="193" t="s">
        <v>104</v>
      </c>
      <c r="C121" s="274"/>
      <c r="D121" s="327"/>
      <c r="E121" s="195">
        <v>5.02</v>
      </c>
      <c r="F121" s="165">
        <f>E121*D109</f>
        <v>48.8948</v>
      </c>
      <c r="G121" s="266"/>
      <c r="H121" s="267"/>
      <c r="I121" s="372"/>
      <c r="J121" s="285"/>
    </row>
    <row r="122" spans="1:10" ht="64.5" customHeight="1">
      <c r="A122" s="191" t="s">
        <v>105</v>
      </c>
      <c r="B122" s="193" t="s">
        <v>131</v>
      </c>
      <c r="C122" s="274"/>
      <c r="D122" s="327"/>
      <c r="E122" s="195">
        <v>1.72</v>
      </c>
      <c r="F122" s="165">
        <f>E122*D109</f>
        <v>16.7528</v>
      </c>
      <c r="G122" s="266"/>
      <c r="H122" s="267"/>
      <c r="I122" s="372"/>
      <c r="J122" s="285"/>
    </row>
    <row r="123" spans="1:10" ht="26.25" customHeight="1">
      <c r="A123" s="191" t="s">
        <v>106</v>
      </c>
      <c r="B123" s="193" t="s">
        <v>107</v>
      </c>
      <c r="C123" s="274"/>
      <c r="D123" s="327"/>
      <c r="E123" s="195">
        <v>0.76</v>
      </c>
      <c r="F123" s="165">
        <f>E123*D109</f>
        <v>7.4024</v>
      </c>
      <c r="G123" s="266"/>
      <c r="H123" s="267"/>
      <c r="I123" s="372"/>
      <c r="J123" s="285"/>
    </row>
    <row r="124" spans="1:10" ht="65.25" customHeight="1">
      <c r="A124" s="2" t="s">
        <v>91</v>
      </c>
      <c r="B124" s="231" t="s">
        <v>92</v>
      </c>
      <c r="C124" s="275"/>
      <c r="D124" s="17" t="s">
        <v>9</v>
      </c>
      <c r="E124" s="15">
        <v>2.98</v>
      </c>
      <c r="F124" s="165">
        <f>E124*D109</f>
        <v>29.0252</v>
      </c>
      <c r="G124" s="282"/>
      <c r="H124" s="283"/>
      <c r="I124" s="373"/>
      <c r="J124" s="286"/>
    </row>
    <row r="125" spans="1:10" ht="66" customHeight="1">
      <c r="A125" s="2" t="s">
        <v>93</v>
      </c>
      <c r="B125" s="231" t="s">
        <v>123</v>
      </c>
      <c r="C125" s="298" t="s">
        <v>8</v>
      </c>
      <c r="D125" s="326">
        <f>D109</f>
        <v>9.74</v>
      </c>
      <c r="E125" s="15">
        <v>2.62</v>
      </c>
      <c r="F125" s="165">
        <f>E125*D109</f>
        <v>25.518800000000002</v>
      </c>
      <c r="G125" s="272" t="s">
        <v>214</v>
      </c>
      <c r="H125" s="273"/>
      <c r="I125" s="371" t="s">
        <v>432</v>
      </c>
      <c r="J125" s="284" t="s">
        <v>320</v>
      </c>
    </row>
    <row r="126" spans="1:10" ht="66.75" customHeight="1">
      <c r="A126" s="191" t="s">
        <v>108</v>
      </c>
      <c r="B126" s="193" t="s">
        <v>132</v>
      </c>
      <c r="C126" s="274"/>
      <c r="D126" s="327"/>
      <c r="E126" s="15">
        <v>3.86</v>
      </c>
      <c r="F126" s="165">
        <f>E126*D109</f>
        <v>37.5964</v>
      </c>
      <c r="G126" s="266"/>
      <c r="H126" s="267"/>
      <c r="I126" s="372"/>
      <c r="J126" s="285"/>
    </row>
    <row r="127" spans="1:10" ht="67.5" customHeight="1">
      <c r="A127" s="191" t="s">
        <v>109</v>
      </c>
      <c r="B127" s="193" t="s">
        <v>133</v>
      </c>
      <c r="C127" s="274"/>
      <c r="D127" s="327"/>
      <c r="E127" s="15">
        <v>3.1</v>
      </c>
      <c r="F127" s="165">
        <f>E127*D109</f>
        <v>30.194000000000003</v>
      </c>
      <c r="G127" s="266"/>
      <c r="H127" s="267"/>
      <c r="I127" s="372"/>
      <c r="J127" s="285"/>
    </row>
    <row r="128" spans="1:10" ht="66.75" customHeight="1">
      <c r="A128" s="191" t="s">
        <v>110</v>
      </c>
      <c r="B128" s="193" t="s">
        <v>134</v>
      </c>
      <c r="C128" s="274"/>
      <c r="D128" s="327"/>
      <c r="E128" s="15">
        <v>1.01</v>
      </c>
      <c r="F128" s="165">
        <f>E128*D109</f>
        <v>9.8374</v>
      </c>
      <c r="G128" s="266"/>
      <c r="H128" s="267"/>
      <c r="I128" s="372"/>
      <c r="J128" s="285"/>
    </row>
    <row r="129" spans="1:10" ht="80.25" customHeight="1" thickBot="1">
      <c r="A129" s="19" t="s">
        <v>94</v>
      </c>
      <c r="B129" s="200" t="s">
        <v>124</v>
      </c>
      <c r="C129" s="362"/>
      <c r="D129" s="185" t="s">
        <v>9</v>
      </c>
      <c r="E129" s="24">
        <v>3.44</v>
      </c>
      <c r="F129" s="167">
        <f>E129*D109</f>
        <v>33.5056</v>
      </c>
      <c r="G129" s="268"/>
      <c r="H129" s="269"/>
      <c r="I129" s="375"/>
      <c r="J129" s="369"/>
    </row>
    <row r="130" spans="1:10" ht="51.75" customHeight="1">
      <c r="A130" s="328" t="s">
        <v>75</v>
      </c>
      <c r="B130" s="329"/>
      <c r="C130" s="329"/>
      <c r="D130" s="330"/>
      <c r="E130" s="41" t="s">
        <v>7</v>
      </c>
      <c r="F130" s="11" t="s">
        <v>63</v>
      </c>
      <c r="G130" s="264" t="s">
        <v>214</v>
      </c>
      <c r="H130" s="265"/>
      <c r="I130" s="238" t="s">
        <v>389</v>
      </c>
      <c r="J130" s="12" t="s">
        <v>76</v>
      </c>
    </row>
    <row r="131" spans="1:10" ht="76.5" customHeight="1">
      <c r="A131" s="3">
        <v>1</v>
      </c>
      <c r="B131" s="141" t="s">
        <v>118</v>
      </c>
      <c r="C131" s="298" t="s">
        <v>8</v>
      </c>
      <c r="D131" s="326">
        <v>25.51</v>
      </c>
      <c r="E131" s="154">
        <v>7.35</v>
      </c>
      <c r="F131" s="165">
        <f>E131*D131</f>
        <v>187.4985</v>
      </c>
      <c r="G131" s="266"/>
      <c r="H131" s="267"/>
      <c r="I131" s="371" t="s">
        <v>432</v>
      </c>
      <c r="J131" s="284" t="s">
        <v>321</v>
      </c>
    </row>
    <row r="132" spans="1:10" ht="77.25" customHeight="1">
      <c r="A132" s="2" t="s">
        <v>22</v>
      </c>
      <c r="B132" s="141" t="s">
        <v>119</v>
      </c>
      <c r="C132" s="274"/>
      <c r="D132" s="327"/>
      <c r="E132" s="63">
        <v>7.54</v>
      </c>
      <c r="F132" s="165">
        <f>E132*D131</f>
        <v>192.3454</v>
      </c>
      <c r="G132" s="266"/>
      <c r="H132" s="267"/>
      <c r="I132" s="372"/>
      <c r="J132" s="285"/>
    </row>
    <row r="133" spans="1:10" ht="76.5">
      <c r="A133" s="2" t="s">
        <v>19</v>
      </c>
      <c r="B133" s="141" t="s">
        <v>120</v>
      </c>
      <c r="C133" s="274"/>
      <c r="D133" s="327"/>
      <c r="E133" s="159">
        <v>7.55</v>
      </c>
      <c r="F133" s="165">
        <f>E133*D131</f>
        <v>192.6005</v>
      </c>
      <c r="G133" s="266"/>
      <c r="H133" s="267"/>
      <c r="I133" s="372"/>
      <c r="J133" s="285"/>
    </row>
    <row r="134" spans="1:10" ht="63.75" customHeight="1">
      <c r="A134" s="2" t="s">
        <v>24</v>
      </c>
      <c r="B134" s="141" t="s">
        <v>121</v>
      </c>
      <c r="C134" s="274"/>
      <c r="D134" s="327"/>
      <c r="E134" s="159">
        <v>4.66</v>
      </c>
      <c r="F134" s="165">
        <f>E134*D131</f>
        <v>118.87660000000001</v>
      </c>
      <c r="G134" s="266"/>
      <c r="H134" s="267"/>
      <c r="I134" s="372"/>
      <c r="J134" s="285"/>
    </row>
    <row r="135" spans="1:10" ht="63.75" customHeight="1">
      <c r="A135" s="2" t="s">
        <v>20</v>
      </c>
      <c r="B135" s="141" t="s">
        <v>122</v>
      </c>
      <c r="C135" s="275"/>
      <c r="D135" s="132" t="s">
        <v>9</v>
      </c>
      <c r="E135" s="156">
        <v>6.36</v>
      </c>
      <c r="F135" s="165">
        <f>E135*D131</f>
        <v>162.24360000000001</v>
      </c>
      <c r="G135" s="282"/>
      <c r="H135" s="283"/>
      <c r="I135" s="373"/>
      <c r="J135" s="286"/>
    </row>
    <row r="136" spans="1:10" ht="86.25" customHeight="1">
      <c r="A136" s="2" t="s">
        <v>95</v>
      </c>
      <c r="B136" s="141" t="s">
        <v>125</v>
      </c>
      <c r="C136" s="298" t="s">
        <v>8</v>
      </c>
      <c r="D136" s="558">
        <f>D131</f>
        <v>25.51</v>
      </c>
      <c r="E136" s="159">
        <v>7.36</v>
      </c>
      <c r="F136" s="165">
        <f>E136*D131</f>
        <v>187.7536</v>
      </c>
      <c r="G136" s="272" t="s">
        <v>214</v>
      </c>
      <c r="H136" s="273"/>
      <c r="I136" s="371" t="s">
        <v>433</v>
      </c>
      <c r="J136" s="284" t="s">
        <v>321</v>
      </c>
    </row>
    <row r="137" spans="1:10" ht="79.5" customHeight="1">
      <c r="A137" s="2" t="s">
        <v>96</v>
      </c>
      <c r="B137" s="141" t="s">
        <v>126</v>
      </c>
      <c r="C137" s="274"/>
      <c r="D137" s="559"/>
      <c r="E137" s="63">
        <v>7.46</v>
      </c>
      <c r="F137" s="165">
        <f>E137*D131</f>
        <v>190.30460000000002</v>
      </c>
      <c r="G137" s="266"/>
      <c r="H137" s="267"/>
      <c r="I137" s="372"/>
      <c r="J137" s="285"/>
    </row>
    <row r="138" spans="1:10" ht="76.5" customHeight="1">
      <c r="A138" s="2" t="s">
        <v>97</v>
      </c>
      <c r="B138" s="141" t="s">
        <v>127</v>
      </c>
      <c r="C138" s="274"/>
      <c r="D138" s="559"/>
      <c r="E138" s="159">
        <v>7.56</v>
      </c>
      <c r="F138" s="165">
        <f>E138*D131</f>
        <v>192.8556</v>
      </c>
      <c r="G138" s="266"/>
      <c r="H138" s="267"/>
      <c r="I138" s="372"/>
      <c r="J138" s="285"/>
    </row>
    <row r="139" spans="1:10" ht="75.75" customHeight="1">
      <c r="A139" s="2" t="s">
        <v>98</v>
      </c>
      <c r="B139" s="160" t="s">
        <v>128</v>
      </c>
      <c r="C139" s="274"/>
      <c r="D139" s="559"/>
      <c r="E139" s="13">
        <v>7.16</v>
      </c>
      <c r="F139" s="165">
        <f>E139*D131</f>
        <v>182.6516</v>
      </c>
      <c r="G139" s="266"/>
      <c r="H139" s="267"/>
      <c r="I139" s="372"/>
      <c r="J139" s="285"/>
    </row>
    <row r="140" spans="1:10" ht="69" customHeight="1">
      <c r="A140" s="2" t="s">
        <v>99</v>
      </c>
      <c r="B140" s="141" t="s">
        <v>129</v>
      </c>
      <c r="C140" s="274"/>
      <c r="D140" s="559"/>
      <c r="E140" s="15">
        <v>6.36</v>
      </c>
      <c r="F140" s="165">
        <f>E140*D131</f>
        <v>162.24360000000001</v>
      </c>
      <c r="G140" s="266"/>
      <c r="H140" s="267"/>
      <c r="I140" s="372"/>
      <c r="J140" s="285"/>
    </row>
    <row r="141" spans="1:10" ht="54" customHeight="1">
      <c r="A141" s="2" t="s">
        <v>100</v>
      </c>
      <c r="B141" s="141" t="s">
        <v>101</v>
      </c>
      <c r="C141" s="274"/>
      <c r="D141" s="559"/>
      <c r="E141" s="18">
        <v>3.86</v>
      </c>
      <c r="F141" s="165">
        <f>E141*D131</f>
        <v>98.46860000000001</v>
      </c>
      <c r="G141" s="266"/>
      <c r="H141" s="267"/>
      <c r="I141" s="372"/>
      <c r="J141" s="285"/>
    </row>
    <row r="142" spans="1:10" ht="65.25" customHeight="1">
      <c r="A142" s="2" t="s">
        <v>102</v>
      </c>
      <c r="B142" s="141" t="s">
        <v>130</v>
      </c>
      <c r="C142" s="274"/>
      <c r="D142" s="559"/>
      <c r="E142" s="18">
        <v>3.15</v>
      </c>
      <c r="F142" s="165">
        <f>E142*D131</f>
        <v>80.3565</v>
      </c>
      <c r="G142" s="266"/>
      <c r="H142" s="267"/>
      <c r="I142" s="372"/>
      <c r="J142" s="285"/>
    </row>
    <row r="143" spans="1:10" ht="65.25" customHeight="1">
      <c r="A143" s="140" t="s">
        <v>91</v>
      </c>
      <c r="B143" s="141" t="s">
        <v>92</v>
      </c>
      <c r="C143" s="274"/>
      <c r="D143" s="559"/>
      <c r="E143" s="151">
        <v>4.88</v>
      </c>
      <c r="F143" s="165">
        <f>E143*D131</f>
        <v>124.48880000000001</v>
      </c>
      <c r="G143" s="266"/>
      <c r="H143" s="267"/>
      <c r="I143" s="372"/>
      <c r="J143" s="285"/>
    </row>
    <row r="144" spans="1:10" ht="64.5" customHeight="1">
      <c r="A144" s="2" t="s">
        <v>93</v>
      </c>
      <c r="B144" s="141" t="s">
        <v>123</v>
      </c>
      <c r="C144" s="274"/>
      <c r="D144" s="559"/>
      <c r="E144" s="15">
        <v>3.85</v>
      </c>
      <c r="F144" s="165">
        <f>E144*D131</f>
        <v>98.21350000000001</v>
      </c>
      <c r="G144" s="266"/>
      <c r="H144" s="267"/>
      <c r="I144" s="372"/>
      <c r="J144" s="285"/>
    </row>
    <row r="145" spans="1:10" ht="64.5" customHeight="1">
      <c r="A145" s="2" t="s">
        <v>108</v>
      </c>
      <c r="B145" s="141" t="s">
        <v>132</v>
      </c>
      <c r="C145" s="275"/>
      <c r="D145" s="132" t="s">
        <v>9</v>
      </c>
      <c r="E145" s="15">
        <v>3.86</v>
      </c>
      <c r="F145" s="165">
        <f>E145*D131</f>
        <v>98.46860000000001</v>
      </c>
      <c r="G145" s="282"/>
      <c r="H145" s="283"/>
      <c r="I145" s="373"/>
      <c r="J145" s="286"/>
    </row>
    <row r="146" spans="1:10" ht="65.25" customHeight="1" thickBot="1">
      <c r="A146" s="19" t="s">
        <v>109</v>
      </c>
      <c r="B146" s="144" t="s">
        <v>133</v>
      </c>
      <c r="C146" s="32" t="s">
        <v>8</v>
      </c>
      <c r="D146" s="32" t="s">
        <v>453</v>
      </c>
      <c r="E146" s="164">
        <v>3.1</v>
      </c>
      <c r="F146" s="168">
        <f>E146*D131</f>
        <v>79.081</v>
      </c>
      <c r="G146" s="69"/>
      <c r="H146" s="70"/>
      <c r="I146" s="72"/>
      <c r="J146" s="71"/>
    </row>
    <row r="147" spans="1:11" ht="30.75" customHeight="1">
      <c r="A147" s="328" t="s">
        <v>10</v>
      </c>
      <c r="B147" s="329"/>
      <c r="C147" s="330"/>
      <c r="D147" s="490" t="s">
        <v>446</v>
      </c>
      <c r="E147" s="490" t="s">
        <v>148</v>
      </c>
      <c r="F147" s="21" t="s">
        <v>36</v>
      </c>
      <c r="G147" s="264" t="s">
        <v>25</v>
      </c>
      <c r="H147" s="265"/>
      <c r="I147" s="236" t="s">
        <v>445</v>
      </c>
      <c r="J147" s="12" t="s">
        <v>53</v>
      </c>
      <c r="K147" s="121"/>
    </row>
    <row r="148" spans="1:10" ht="31.5" customHeight="1">
      <c r="A148" s="304">
        <v>1</v>
      </c>
      <c r="B148" s="324" t="s">
        <v>12</v>
      </c>
      <c r="C148" s="272" t="s">
        <v>157</v>
      </c>
      <c r="D148" s="274"/>
      <c r="E148" s="275"/>
      <c r="F148" s="298" t="s">
        <v>37</v>
      </c>
      <c r="G148" s="266"/>
      <c r="H148" s="267"/>
      <c r="I148" s="570" t="str">
        <f>Ангарск!I190</f>
        <v>Приказ службы по тарифам Иркутской области                       от 18.12.2020 № 410-спр                   "Об утверждении предельных максимальных уровней розничных цен на сжиженный газ, реализуемый                             АО "Иркутскоблгаз" населению для бытовых нужд (кроме газа для арендаторов нежилых помещений в в жилых домах и газа для заправки автотранспортных средств) на территории Иркутской области"</v>
      </c>
      <c r="J148" s="576" t="s">
        <v>288</v>
      </c>
    </row>
    <row r="149" spans="1:10" ht="135" customHeight="1">
      <c r="A149" s="305"/>
      <c r="B149" s="366"/>
      <c r="C149" s="266"/>
      <c r="D149" s="274"/>
      <c r="E149" s="363" t="s">
        <v>61</v>
      </c>
      <c r="F149" s="274"/>
      <c r="G149" s="266"/>
      <c r="H149" s="267"/>
      <c r="I149" s="571"/>
      <c r="J149" s="577"/>
    </row>
    <row r="150" spans="1:10" ht="30" customHeight="1">
      <c r="A150" s="305"/>
      <c r="B150" s="366"/>
      <c r="C150" s="266"/>
      <c r="D150" s="172">
        <f>Ангарск!D191</f>
        <v>26.37</v>
      </c>
      <c r="E150" s="364"/>
      <c r="F150" s="172">
        <f>D150*5.4</f>
        <v>142.39800000000002</v>
      </c>
      <c r="G150" s="266"/>
      <c r="H150" s="267"/>
      <c r="I150" s="571"/>
      <c r="J150" s="577"/>
    </row>
    <row r="151" spans="1:14" ht="60" customHeight="1" thickBot="1">
      <c r="A151" s="353"/>
      <c r="B151" s="367"/>
      <c r="C151" s="362"/>
      <c r="D151" s="146" t="s">
        <v>60</v>
      </c>
      <c r="E151" s="365"/>
      <c r="F151" s="28" t="s">
        <v>156</v>
      </c>
      <c r="G151" s="268"/>
      <c r="H151" s="269"/>
      <c r="I151" s="572"/>
      <c r="J151" s="578"/>
      <c r="N151" s="48"/>
    </row>
    <row r="152" spans="1:10" ht="49.5" customHeight="1">
      <c r="A152" s="328" t="s">
        <v>13</v>
      </c>
      <c r="B152" s="329"/>
      <c r="C152" s="330"/>
      <c r="D152" s="21"/>
      <c r="E152" s="21" t="s">
        <v>205</v>
      </c>
      <c r="F152" s="22" t="s">
        <v>63</v>
      </c>
      <c r="G152" s="462" t="s">
        <v>214</v>
      </c>
      <c r="H152" s="463"/>
      <c r="I152" s="236" t="s">
        <v>389</v>
      </c>
      <c r="J152" s="12" t="s">
        <v>51</v>
      </c>
    </row>
    <row r="153" spans="1:10" ht="156" customHeight="1" thickBot="1">
      <c r="A153" s="6">
        <v>1</v>
      </c>
      <c r="B153" s="39" t="s">
        <v>16</v>
      </c>
      <c r="C153" s="32" t="s">
        <v>15</v>
      </c>
      <c r="D153" s="85" t="s">
        <v>444</v>
      </c>
      <c r="E153" s="33" t="s">
        <v>158</v>
      </c>
      <c r="F153" s="162" t="s">
        <v>158</v>
      </c>
      <c r="G153" s="466"/>
      <c r="H153" s="467"/>
      <c r="I153" s="40" t="s">
        <v>388</v>
      </c>
      <c r="J153" s="5" t="s">
        <v>434</v>
      </c>
    </row>
    <row r="154" spans="1:10" ht="27" customHeight="1">
      <c r="A154" s="328" t="s">
        <v>42</v>
      </c>
      <c r="B154" s="329"/>
      <c r="C154" s="330"/>
      <c r="D154" s="34"/>
      <c r="E154" s="35"/>
      <c r="F154" s="143"/>
      <c r="G154" s="36"/>
      <c r="H154" s="37"/>
      <c r="I154" s="116">
        <v>44197</v>
      </c>
      <c r="J154" s="38"/>
    </row>
    <row r="155" spans="1:10" ht="173.25" customHeight="1" thickBot="1">
      <c r="A155" s="6">
        <v>1</v>
      </c>
      <c r="B155" s="39" t="s">
        <v>43</v>
      </c>
      <c r="C155" s="32" t="s">
        <v>138</v>
      </c>
      <c r="D155" s="85" t="s">
        <v>327</v>
      </c>
      <c r="E155" s="40" t="s">
        <v>45</v>
      </c>
      <c r="F155" s="153" t="s">
        <v>44</v>
      </c>
      <c r="G155" s="479" t="s">
        <v>45</v>
      </c>
      <c r="H155" s="480"/>
      <c r="I155" s="33" t="s">
        <v>419</v>
      </c>
      <c r="J155" s="5"/>
    </row>
    <row r="156" spans="1:10" ht="48" customHeight="1">
      <c r="A156" s="328" t="s">
        <v>322</v>
      </c>
      <c r="B156" s="329"/>
      <c r="C156" s="330"/>
      <c r="D156" s="84" t="s">
        <v>324</v>
      </c>
      <c r="E156" s="107" t="s">
        <v>334</v>
      </c>
      <c r="F156" s="41" t="str">
        <f>Ангарск!F197</f>
        <v>Размер платы                          за 1 чел. в мес. </v>
      </c>
      <c r="G156" s="264" t="s">
        <v>25</v>
      </c>
      <c r="H156" s="265"/>
      <c r="I156" s="236" t="s">
        <v>389</v>
      </c>
      <c r="J156" s="1" t="str">
        <f>Ангарск!J197</f>
        <v> с 01.12.2019</v>
      </c>
    </row>
    <row r="157" spans="1:10" ht="108.75" customHeight="1">
      <c r="A157" s="3">
        <v>1</v>
      </c>
      <c r="B157" s="83" t="s">
        <v>323</v>
      </c>
      <c r="C157" s="13" t="s">
        <v>8</v>
      </c>
      <c r="D157" s="169" t="str">
        <f>Ангарск!D198</f>
        <v>499,66                 (с НДС)</v>
      </c>
      <c r="E157" s="108">
        <f>Ангарск!E198</f>
        <v>2.1</v>
      </c>
      <c r="F157" s="170">
        <f>Ангарск!F198</f>
        <v>87.4405</v>
      </c>
      <c r="G157" s="266"/>
      <c r="H157" s="267"/>
      <c r="I157" s="262" t="s">
        <v>402</v>
      </c>
      <c r="J157" s="270" t="str">
        <f>Ангарск!J198</f>
        <v>Приказы Министерства жилищной политики, энергетики и транспорта Иркутской области                               от 28.06.2019 № 58-28-мпр                         "Об установлении нормативов накопления твердых коммунальных отходов на территории Иркутской области"       и от 24.12.2019 № 58-53-мпр "О внесении изменений в приказ министерства жилищной политики, энергетики и транспорта Иркутской области от 28 декабря 2018 года № 139-мпр"     </v>
      </c>
    </row>
    <row r="158" spans="1:10" ht="100.5" customHeight="1" thickBot="1">
      <c r="A158" s="6">
        <v>2</v>
      </c>
      <c r="B158" s="39" t="s">
        <v>325</v>
      </c>
      <c r="C158" s="32" t="s">
        <v>8</v>
      </c>
      <c r="D158" s="85" t="str">
        <f>Ангарск!D199</f>
        <v>499,66                        (с НДС)</v>
      </c>
      <c r="E158" s="109">
        <f>Ангарск!E199</f>
        <v>2.1</v>
      </c>
      <c r="F158" s="171">
        <f>Ангарск!F199</f>
        <v>87.4405</v>
      </c>
      <c r="G158" s="268"/>
      <c r="H158" s="269"/>
      <c r="I158" s="263"/>
      <c r="J158" s="271"/>
    </row>
    <row r="159" spans="1:10" ht="20.25" customHeight="1">
      <c r="A159" s="106"/>
      <c r="B159" s="61"/>
      <c r="C159" s="101"/>
      <c r="D159" s="9"/>
      <c r="E159" s="88"/>
      <c r="F159" s="89"/>
      <c r="G159" s="101"/>
      <c r="H159" s="101"/>
      <c r="I159" s="62"/>
      <c r="J159" s="62"/>
    </row>
    <row r="160" spans="1:10" ht="19.5" customHeight="1">
      <c r="A160" s="349" t="s">
        <v>142</v>
      </c>
      <c r="B160" s="349"/>
      <c r="C160" s="349"/>
      <c r="D160" s="349"/>
      <c r="E160" s="349"/>
      <c r="F160" s="349"/>
      <c r="G160" s="349"/>
      <c r="H160" s="349"/>
      <c r="I160" s="349"/>
      <c r="J160" s="349"/>
    </row>
    <row r="161" spans="1:10" ht="33" customHeight="1">
      <c r="A161" s="340" t="s">
        <v>206</v>
      </c>
      <c r="B161" s="340"/>
      <c r="C161" s="340"/>
      <c r="D161" s="340"/>
      <c r="E161" s="340"/>
      <c r="F161" s="340"/>
      <c r="G161" s="340"/>
      <c r="H161" s="340"/>
      <c r="I161" s="340"/>
      <c r="J161" s="340"/>
    </row>
    <row r="162" spans="1:10" ht="48" customHeight="1">
      <c r="A162" s="340" t="s">
        <v>215</v>
      </c>
      <c r="B162" s="340"/>
      <c r="C162" s="340"/>
      <c r="D162" s="340"/>
      <c r="E162" s="340"/>
      <c r="F162" s="340"/>
      <c r="G162" s="340"/>
      <c r="H162" s="340"/>
      <c r="I162" s="340"/>
      <c r="J162" s="340"/>
    </row>
    <row r="163" spans="1:10" ht="35.25" customHeight="1">
      <c r="A163" s="340" t="s">
        <v>296</v>
      </c>
      <c r="B163" s="340"/>
      <c r="C163" s="340"/>
      <c r="D163" s="340"/>
      <c r="E163" s="340"/>
      <c r="F163" s="340"/>
      <c r="G163" s="340"/>
      <c r="H163" s="340"/>
      <c r="I163" s="340"/>
      <c r="J163" s="340"/>
    </row>
    <row r="164" spans="1:10" ht="18.75" customHeight="1">
      <c r="A164" s="340" t="s">
        <v>207</v>
      </c>
      <c r="B164" s="340"/>
      <c r="C164" s="340"/>
      <c r="D164" s="340"/>
      <c r="E164" s="340"/>
      <c r="F164" s="340"/>
      <c r="G164" s="340"/>
      <c r="H164" s="340"/>
      <c r="I164" s="340"/>
      <c r="J164" s="340"/>
    </row>
    <row r="165" spans="1:10" ht="19.5" customHeight="1">
      <c r="A165" s="340" t="s">
        <v>208</v>
      </c>
      <c r="B165" s="340"/>
      <c r="C165" s="340"/>
      <c r="D165" s="340"/>
      <c r="E165" s="340"/>
      <c r="F165" s="340"/>
      <c r="G165" s="340"/>
      <c r="H165" s="340"/>
      <c r="I165" s="340"/>
      <c r="J165" s="340"/>
    </row>
    <row r="166" spans="1:10" ht="19.5" customHeight="1">
      <c r="A166" s="349" t="s">
        <v>209</v>
      </c>
      <c r="B166" s="349"/>
      <c r="C166" s="349"/>
      <c r="D166" s="349"/>
      <c r="E166" s="349"/>
      <c r="F166" s="349"/>
      <c r="G166" s="349"/>
      <c r="H166" s="349"/>
      <c r="I166" s="349"/>
      <c r="J166" s="349"/>
    </row>
    <row r="167" spans="1:10" ht="48" customHeight="1">
      <c r="A167" s="340" t="s">
        <v>210</v>
      </c>
      <c r="B167" s="340"/>
      <c r="C167" s="340"/>
      <c r="D167" s="340"/>
      <c r="E167" s="340"/>
      <c r="F167" s="340"/>
      <c r="G167" s="340"/>
      <c r="H167" s="340"/>
      <c r="I167" s="340"/>
      <c r="J167" s="340"/>
    </row>
    <row r="168" spans="1:10" ht="48.75" customHeight="1">
      <c r="A168" s="358" t="s">
        <v>332</v>
      </c>
      <c r="B168" s="358"/>
      <c r="C168" s="358"/>
      <c r="D168" s="358"/>
      <c r="E168" s="358"/>
      <c r="F168" s="358"/>
      <c r="G168" s="358"/>
      <c r="H168" s="358"/>
      <c r="I168" s="358"/>
      <c r="J168" s="358"/>
    </row>
    <row r="172" spans="1:10" ht="17.25" customHeight="1">
      <c r="A172" s="354" t="s">
        <v>62</v>
      </c>
      <c r="B172" s="354"/>
      <c r="C172" s="354"/>
      <c r="D172" s="354"/>
      <c r="E172" s="354"/>
      <c r="F172" s="104"/>
      <c r="G172" s="49"/>
      <c r="H172" s="49"/>
      <c r="I172" s="355" t="s">
        <v>17</v>
      </c>
      <c r="J172" s="355"/>
    </row>
    <row r="173" spans="1:10" ht="15.75">
      <c r="A173" s="49"/>
      <c r="B173" s="49"/>
      <c r="C173" s="49"/>
      <c r="D173" s="49"/>
      <c r="E173" s="49"/>
      <c r="F173" s="49"/>
      <c r="G173" s="49"/>
      <c r="H173" s="49"/>
      <c r="I173" s="49"/>
      <c r="J173" s="49"/>
    </row>
    <row r="174" spans="1:10" ht="15.75">
      <c r="A174" s="354"/>
      <c r="B174" s="354"/>
      <c r="C174" s="354"/>
      <c r="D174" s="354"/>
      <c r="E174" s="354"/>
      <c r="F174" s="91"/>
      <c r="G174" s="49"/>
      <c r="H174" s="49"/>
      <c r="I174" s="49"/>
      <c r="J174" s="49"/>
    </row>
  </sheetData>
  <sheetProtection/>
  <mergeCells count="195">
    <mergeCell ref="J90:J98"/>
    <mergeCell ref="F89:F98"/>
    <mergeCell ref="D92:D96"/>
    <mergeCell ref="D97:D98"/>
    <mergeCell ref="C92:C98"/>
    <mergeCell ref="J56:J59"/>
    <mergeCell ref="B75:H75"/>
    <mergeCell ref="B79:H79"/>
    <mergeCell ref="B76:H76"/>
    <mergeCell ref="B77:H77"/>
    <mergeCell ref="J47:J55"/>
    <mergeCell ref="B51:D51"/>
    <mergeCell ref="B52:D52"/>
    <mergeCell ref="B53:D53"/>
    <mergeCell ref="A1:J1"/>
    <mergeCell ref="E2:G2"/>
    <mergeCell ref="A4:J4"/>
    <mergeCell ref="B6:G6"/>
    <mergeCell ref="H6:I6"/>
    <mergeCell ref="J16:J30"/>
    <mergeCell ref="B30:C30"/>
    <mergeCell ref="A7:G7"/>
    <mergeCell ref="H7:I7"/>
    <mergeCell ref="A15:I15"/>
    <mergeCell ref="J75:J80"/>
    <mergeCell ref="B22:C25"/>
    <mergeCell ref="H16:I17"/>
    <mergeCell ref="A18:A21"/>
    <mergeCell ref="B18:C21"/>
    <mergeCell ref="D18:D21"/>
    <mergeCell ref="H18:I30"/>
    <mergeCell ref="G48:I55"/>
    <mergeCell ref="B37:C40"/>
    <mergeCell ref="B57:D57"/>
    <mergeCell ref="A16:A17"/>
    <mergeCell ref="B16:C17"/>
    <mergeCell ref="D16:D17"/>
    <mergeCell ref="E16:E17"/>
    <mergeCell ref="F16:G16"/>
    <mergeCell ref="A31:I31"/>
    <mergeCell ref="D22:D25"/>
    <mergeCell ref="A26:A29"/>
    <mergeCell ref="B26:C29"/>
    <mergeCell ref="A22:A25"/>
    <mergeCell ref="D26:D29"/>
    <mergeCell ref="A89:D89"/>
    <mergeCell ref="B78:H78"/>
    <mergeCell ref="B80:H80"/>
    <mergeCell ref="B65:I65"/>
    <mergeCell ref="B32:C32"/>
    <mergeCell ref="F32:G32"/>
    <mergeCell ref="H32:I32"/>
    <mergeCell ref="A88:J88"/>
    <mergeCell ref="A74:I74"/>
    <mergeCell ref="A37:A40"/>
    <mergeCell ref="A130:D130"/>
    <mergeCell ref="A41:A44"/>
    <mergeCell ref="B41:C44"/>
    <mergeCell ref="D41:D44"/>
    <mergeCell ref="F41:G41"/>
    <mergeCell ref="I148:I151"/>
    <mergeCell ref="A108:D108"/>
    <mergeCell ref="A99:D99"/>
    <mergeCell ref="A168:J168"/>
    <mergeCell ref="A147:C147"/>
    <mergeCell ref="J148:J151"/>
    <mergeCell ref="G147:H151"/>
    <mergeCell ref="A167:J167"/>
    <mergeCell ref="A162:J162"/>
    <mergeCell ref="A163:J163"/>
    <mergeCell ref="A164:J164"/>
    <mergeCell ref="A152:C152"/>
    <mergeCell ref="A165:J165"/>
    <mergeCell ref="G155:H155"/>
    <mergeCell ref="A160:J160"/>
    <mergeCell ref="A156:C156"/>
    <mergeCell ref="G156:H158"/>
    <mergeCell ref="I157:I158"/>
    <mergeCell ref="J157:J158"/>
    <mergeCell ref="A148:A151"/>
    <mergeCell ref="B148:B151"/>
    <mergeCell ref="C148:C151"/>
    <mergeCell ref="F148:F149"/>
    <mergeCell ref="G152:H153"/>
    <mergeCell ref="A154:C154"/>
    <mergeCell ref="E149:E151"/>
    <mergeCell ref="D147:D149"/>
    <mergeCell ref="E147:E148"/>
    <mergeCell ref="A172:E172"/>
    <mergeCell ref="I172:J172"/>
    <mergeCell ref="A174:E174"/>
    <mergeCell ref="H10:I10"/>
    <mergeCell ref="H11:I11"/>
    <mergeCell ref="H12:I12"/>
    <mergeCell ref="H13:I13"/>
    <mergeCell ref="A161:J161"/>
    <mergeCell ref="J103:J107"/>
    <mergeCell ref="A166:J166"/>
    <mergeCell ref="F39:G39"/>
    <mergeCell ref="J8:J14"/>
    <mergeCell ref="A14:I14"/>
    <mergeCell ref="A8:I8"/>
    <mergeCell ref="B9:G9"/>
    <mergeCell ref="H9:I9"/>
    <mergeCell ref="B10:G10"/>
    <mergeCell ref="B11:G11"/>
    <mergeCell ref="B12:G12"/>
    <mergeCell ref="B13:G13"/>
    <mergeCell ref="F44:G44"/>
    <mergeCell ref="F42:G42"/>
    <mergeCell ref="J32:J45"/>
    <mergeCell ref="A33:A36"/>
    <mergeCell ref="B33:C36"/>
    <mergeCell ref="D33:D36"/>
    <mergeCell ref="F33:G33"/>
    <mergeCell ref="D37:D40"/>
    <mergeCell ref="F37:G37"/>
    <mergeCell ref="F38:G38"/>
    <mergeCell ref="B58:D58"/>
    <mergeCell ref="F45:G45"/>
    <mergeCell ref="B49:D49"/>
    <mergeCell ref="B50:D50"/>
    <mergeCell ref="F40:G40"/>
    <mergeCell ref="H33:I45"/>
    <mergeCell ref="F34:G34"/>
    <mergeCell ref="F35:G35"/>
    <mergeCell ref="F36:G36"/>
    <mergeCell ref="F43:G43"/>
    <mergeCell ref="B59:D59"/>
    <mergeCell ref="B45:C45"/>
    <mergeCell ref="B48:D48"/>
    <mergeCell ref="G56:I59"/>
    <mergeCell ref="A46:I46"/>
    <mergeCell ref="B47:D47"/>
    <mergeCell ref="B56:D56"/>
    <mergeCell ref="G47:I47"/>
    <mergeCell ref="B54:D54"/>
    <mergeCell ref="B55:D55"/>
    <mergeCell ref="A66:A67"/>
    <mergeCell ref="A61:I61"/>
    <mergeCell ref="A62:A64"/>
    <mergeCell ref="B62:F64"/>
    <mergeCell ref="G62:G64"/>
    <mergeCell ref="H62:I62"/>
    <mergeCell ref="H63:I63"/>
    <mergeCell ref="J62:J73"/>
    <mergeCell ref="A85:J85"/>
    <mergeCell ref="E87:F87"/>
    <mergeCell ref="B66:F67"/>
    <mergeCell ref="B68:I68"/>
    <mergeCell ref="A69:A70"/>
    <mergeCell ref="B69:F70"/>
    <mergeCell ref="B71:I71"/>
    <mergeCell ref="A72:A73"/>
    <mergeCell ref="B72:F73"/>
    <mergeCell ref="I103:I107"/>
    <mergeCell ref="D103:D106"/>
    <mergeCell ref="C103:C107"/>
    <mergeCell ref="C100:C102"/>
    <mergeCell ref="J125:J129"/>
    <mergeCell ref="G114:H124"/>
    <mergeCell ref="I114:I124"/>
    <mergeCell ref="J114:J124"/>
    <mergeCell ref="G108:H113"/>
    <mergeCell ref="I109:I113"/>
    <mergeCell ref="J131:J135"/>
    <mergeCell ref="D131:D134"/>
    <mergeCell ref="C131:C135"/>
    <mergeCell ref="J109:J113"/>
    <mergeCell ref="D125:D128"/>
    <mergeCell ref="C125:C129"/>
    <mergeCell ref="D114:D123"/>
    <mergeCell ref="C114:C124"/>
    <mergeCell ref="C109:C113"/>
    <mergeCell ref="D109:D112"/>
    <mergeCell ref="B91:D91"/>
    <mergeCell ref="E89:E91"/>
    <mergeCell ref="G89:G91"/>
    <mergeCell ref="G99:H102"/>
    <mergeCell ref="G130:H135"/>
    <mergeCell ref="I131:I135"/>
    <mergeCell ref="D100:D102"/>
    <mergeCell ref="G125:H129"/>
    <mergeCell ref="I125:I129"/>
    <mergeCell ref="G103:H107"/>
    <mergeCell ref="I100:I102"/>
    <mergeCell ref="J100:J102"/>
    <mergeCell ref="H89:H98"/>
    <mergeCell ref="I90:I98"/>
    <mergeCell ref="C136:C145"/>
    <mergeCell ref="D136:D144"/>
    <mergeCell ref="G136:H145"/>
    <mergeCell ref="I136:I145"/>
    <mergeCell ref="J136:J145"/>
    <mergeCell ref="B90:D90"/>
  </mergeCells>
  <printOptions/>
  <pageMargins left="0.8267716535433072" right="0.2362204724409449" top="0.5118110236220472" bottom="0.35433070866141736" header="0.31496062992125984" footer="0.31496062992125984"/>
  <pageSetup fitToHeight="9" horizontalDpi="600" verticalDpi="600" orientation="landscape" paperSize="9" scale="72" r:id="rId1"/>
  <rowBreaks count="1" manualBreakCount="1">
    <brk id="30"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Администрация г. Ангарска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тимофеева ив</dc:creator>
  <cp:keywords/>
  <dc:description/>
  <cp:lastModifiedBy>1</cp:lastModifiedBy>
  <cp:lastPrinted>2021-06-09T02:46:56Z</cp:lastPrinted>
  <dcterms:created xsi:type="dcterms:W3CDTF">2011-12-14T03:22:23Z</dcterms:created>
  <dcterms:modified xsi:type="dcterms:W3CDTF">2021-06-10T07:35:55Z</dcterms:modified>
  <cp:category/>
  <cp:version/>
  <cp:contentType/>
  <cp:contentStatus/>
</cp:coreProperties>
</file>